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6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7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8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9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0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9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0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8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1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2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3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4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5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6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7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8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39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0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AAD2C9E-FC64-4512-A7E1-49A1DA780D4F}" xr6:coauthVersionLast="47" xr6:coauthVersionMax="47" xr10:uidLastSave="{00000000-0000-0000-0000-000000000000}"/>
  <workbookProtection lockStructure="1"/>
  <bookViews>
    <workbookView xWindow="-110" yWindow="-110" windowWidth="19420" windowHeight="11500" xr2:uid="{4CC0FC2F-65AB-4F6E-92D3-24FBBB398653}"/>
  </bookViews>
  <sheets>
    <sheet name="第１回結果貼付シート" sheetId="1" r:id="rId1"/>
    <sheet name="第２回結果貼付シート" sheetId="5" r:id="rId2"/>
    <sheet name="第３回結果貼付シート" sheetId="6" r:id="rId3"/>
    <sheet name="第４回結果貼付シート" sheetId="7" r:id="rId4"/>
    <sheet name="第１回集計結果シート" sheetId="8" r:id="rId5"/>
    <sheet name="第２回集計結果シート" sheetId="10" r:id="rId6"/>
    <sheet name="第３回集計結果シート" sheetId="11" r:id="rId7"/>
    <sheet name="第４回集計結果シート" sheetId="12" r:id="rId8"/>
  </sheets>
  <definedNames>
    <definedName name="_xlnm.Print_Area" localSheetId="4">第１回集計結果シート!$B$12:$O$113</definedName>
    <definedName name="_xlnm.Print_Area" localSheetId="5">第２回集計結果シート!$B$12:$O$113</definedName>
    <definedName name="_xlnm.Print_Area" localSheetId="6">第３回集計結果シート!$B$12:$O$89</definedName>
    <definedName name="_xlnm.Print_Area" localSheetId="7">第４回集計結果シート!$B$12:$O$89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2" l="1"/>
  <c r="C12" i="11"/>
  <c r="C12" i="10"/>
  <c r="B73" i="8"/>
  <c r="B74" i="12"/>
  <c r="K113" i="12"/>
  <c r="H113" i="12"/>
  <c r="B113" i="12"/>
  <c r="K112" i="12"/>
  <c r="H112" i="12"/>
  <c r="B112" i="12"/>
  <c r="K111" i="12"/>
  <c r="H111" i="12"/>
  <c r="B111" i="12"/>
  <c r="K110" i="12"/>
  <c r="H110" i="12"/>
  <c r="B110" i="12"/>
  <c r="K109" i="12"/>
  <c r="H109" i="12"/>
  <c r="B109" i="12"/>
  <c r="K108" i="12"/>
  <c r="H108" i="12"/>
  <c r="B108" i="12"/>
  <c r="K107" i="12"/>
  <c r="H107" i="12"/>
  <c r="B107" i="12"/>
  <c r="K106" i="12"/>
  <c r="H106" i="12"/>
  <c r="B106" i="12"/>
  <c r="K105" i="12"/>
  <c r="H105" i="12"/>
  <c r="B105" i="12"/>
  <c r="K104" i="12"/>
  <c r="H104" i="12"/>
  <c r="B104" i="12"/>
  <c r="K103" i="12"/>
  <c r="H103" i="12"/>
  <c r="B103" i="12"/>
  <c r="K102" i="12"/>
  <c r="H102" i="12"/>
  <c r="B102" i="12"/>
  <c r="K101" i="12"/>
  <c r="H101" i="12"/>
  <c r="B101" i="12"/>
  <c r="K100" i="12"/>
  <c r="H100" i="12"/>
  <c r="B100" i="12"/>
  <c r="K99" i="12"/>
  <c r="H99" i="12"/>
  <c r="B99" i="12"/>
  <c r="K98" i="12"/>
  <c r="H98" i="12"/>
  <c r="B98" i="12"/>
  <c r="K97" i="12"/>
  <c r="H97" i="12"/>
  <c r="B97" i="12"/>
  <c r="K96" i="12"/>
  <c r="H96" i="12"/>
  <c r="B96" i="12"/>
  <c r="K95" i="12"/>
  <c r="H95" i="12"/>
  <c r="B95" i="12"/>
  <c r="K94" i="12"/>
  <c r="H94" i="12"/>
  <c r="B94" i="12"/>
  <c r="K93" i="12"/>
  <c r="H93" i="12"/>
  <c r="B93" i="12"/>
  <c r="K92" i="12"/>
  <c r="H92" i="12"/>
  <c r="B92" i="12"/>
  <c r="K91" i="12"/>
  <c r="H91" i="12"/>
  <c r="B91" i="12"/>
  <c r="K90" i="12"/>
  <c r="H90" i="12"/>
  <c r="B90" i="12"/>
  <c r="K89" i="12"/>
  <c r="H89" i="12"/>
  <c r="B89" i="12"/>
  <c r="K88" i="12"/>
  <c r="H88" i="12"/>
  <c r="B88" i="12"/>
  <c r="K87" i="12"/>
  <c r="H87" i="12"/>
  <c r="B87" i="12"/>
  <c r="K86" i="12"/>
  <c r="H86" i="12"/>
  <c r="B86" i="12"/>
  <c r="K85" i="12"/>
  <c r="H85" i="12"/>
  <c r="B85" i="12"/>
  <c r="K84" i="12"/>
  <c r="H84" i="12"/>
  <c r="B84" i="12"/>
  <c r="K83" i="12"/>
  <c r="H83" i="12"/>
  <c r="B83" i="12"/>
  <c r="K82" i="12"/>
  <c r="H82" i="12"/>
  <c r="B82" i="12"/>
  <c r="K81" i="12"/>
  <c r="H81" i="12"/>
  <c r="B81" i="12"/>
  <c r="K80" i="12"/>
  <c r="H80" i="12"/>
  <c r="B80" i="12"/>
  <c r="K79" i="12"/>
  <c r="H79" i="12"/>
  <c r="B79" i="12"/>
  <c r="K78" i="12"/>
  <c r="H78" i="12"/>
  <c r="B78" i="12"/>
  <c r="K77" i="12"/>
  <c r="H77" i="12"/>
  <c r="B77" i="12"/>
  <c r="K76" i="12"/>
  <c r="H76" i="12"/>
  <c r="B76" i="12"/>
  <c r="K75" i="12"/>
  <c r="H75" i="12"/>
  <c r="B75" i="12"/>
  <c r="K74" i="12"/>
  <c r="H74" i="12"/>
  <c r="H73" i="12"/>
  <c r="B73" i="12"/>
  <c r="B73" i="11"/>
  <c r="H73" i="11"/>
  <c r="B74" i="11"/>
  <c r="K113" i="11"/>
  <c r="H113" i="11"/>
  <c r="B113" i="11"/>
  <c r="K112" i="11"/>
  <c r="H112" i="11"/>
  <c r="B112" i="11"/>
  <c r="K111" i="11"/>
  <c r="H111" i="11"/>
  <c r="B111" i="11"/>
  <c r="K110" i="11"/>
  <c r="H110" i="11"/>
  <c r="B110" i="11"/>
  <c r="K109" i="11"/>
  <c r="H109" i="11"/>
  <c r="B109" i="11"/>
  <c r="K108" i="11"/>
  <c r="H108" i="11"/>
  <c r="B108" i="11"/>
  <c r="K107" i="11"/>
  <c r="H107" i="11"/>
  <c r="B107" i="11"/>
  <c r="K106" i="11"/>
  <c r="H106" i="11"/>
  <c r="B106" i="11"/>
  <c r="K105" i="11"/>
  <c r="H105" i="11"/>
  <c r="B105" i="11"/>
  <c r="K104" i="11"/>
  <c r="H104" i="11"/>
  <c r="B104" i="11"/>
  <c r="K103" i="11"/>
  <c r="H103" i="11"/>
  <c r="B103" i="11"/>
  <c r="K102" i="11"/>
  <c r="H102" i="11"/>
  <c r="B102" i="11"/>
  <c r="K101" i="11"/>
  <c r="H101" i="11"/>
  <c r="B101" i="11"/>
  <c r="K100" i="11"/>
  <c r="H100" i="11"/>
  <c r="B100" i="11"/>
  <c r="K99" i="11"/>
  <c r="H99" i="11"/>
  <c r="B99" i="11"/>
  <c r="K98" i="11"/>
  <c r="H98" i="11"/>
  <c r="B98" i="11"/>
  <c r="K97" i="11"/>
  <c r="H97" i="11"/>
  <c r="B97" i="11"/>
  <c r="K96" i="11"/>
  <c r="H96" i="11"/>
  <c r="B96" i="11"/>
  <c r="K95" i="11"/>
  <c r="H95" i="11"/>
  <c r="B95" i="11"/>
  <c r="K94" i="11"/>
  <c r="H94" i="11"/>
  <c r="B94" i="11"/>
  <c r="K93" i="11"/>
  <c r="H93" i="11"/>
  <c r="B93" i="11"/>
  <c r="K92" i="11"/>
  <c r="H92" i="11"/>
  <c r="B92" i="11"/>
  <c r="K91" i="11"/>
  <c r="H91" i="11"/>
  <c r="B91" i="11"/>
  <c r="K90" i="11"/>
  <c r="H90" i="11"/>
  <c r="B90" i="11"/>
  <c r="K89" i="11"/>
  <c r="H89" i="11"/>
  <c r="B89" i="11"/>
  <c r="K88" i="11"/>
  <c r="H88" i="11"/>
  <c r="B88" i="11"/>
  <c r="K87" i="11"/>
  <c r="H87" i="11"/>
  <c r="B87" i="11"/>
  <c r="K86" i="11"/>
  <c r="H86" i="11"/>
  <c r="B86" i="11"/>
  <c r="K85" i="11"/>
  <c r="H85" i="11"/>
  <c r="B85" i="11"/>
  <c r="K84" i="11"/>
  <c r="H84" i="11"/>
  <c r="B84" i="11"/>
  <c r="K83" i="11"/>
  <c r="H83" i="11"/>
  <c r="B83" i="11"/>
  <c r="K82" i="11"/>
  <c r="H82" i="11"/>
  <c r="B82" i="11"/>
  <c r="K81" i="11"/>
  <c r="H81" i="11"/>
  <c r="B81" i="11"/>
  <c r="K80" i="11"/>
  <c r="H80" i="11"/>
  <c r="B80" i="11"/>
  <c r="K79" i="11"/>
  <c r="H79" i="11"/>
  <c r="B79" i="11"/>
  <c r="K78" i="11"/>
  <c r="H78" i="11"/>
  <c r="B78" i="11"/>
  <c r="K77" i="11"/>
  <c r="H77" i="11"/>
  <c r="B77" i="11"/>
  <c r="K76" i="11"/>
  <c r="H76" i="11"/>
  <c r="B76" i="11"/>
  <c r="K75" i="11"/>
  <c r="H75" i="11"/>
  <c r="B75" i="11"/>
  <c r="K74" i="11"/>
  <c r="H74" i="11"/>
  <c r="O55" i="7"/>
  <c r="N55" i="7" s="1"/>
  <c r="O54" i="7"/>
  <c r="N54" i="7" s="1"/>
  <c r="O53" i="7"/>
  <c r="N53" i="7" s="1"/>
  <c r="O52" i="7"/>
  <c r="N52" i="7" s="1"/>
  <c r="O51" i="7"/>
  <c r="N51" i="7" s="1"/>
  <c r="O50" i="7"/>
  <c r="N50" i="7" s="1"/>
  <c r="O49" i="7"/>
  <c r="N49" i="7" s="1"/>
  <c r="O48" i="7"/>
  <c r="N48" i="7" s="1"/>
  <c r="O47" i="7"/>
  <c r="N47" i="7" s="1"/>
  <c r="O46" i="7"/>
  <c r="N46" i="7" s="1"/>
  <c r="O55" i="6"/>
  <c r="N55" i="6" s="1"/>
  <c r="O54" i="6"/>
  <c r="N54" i="6" s="1"/>
  <c r="O53" i="6"/>
  <c r="N53" i="6" s="1"/>
  <c r="O52" i="6"/>
  <c r="N52" i="6" s="1"/>
  <c r="O51" i="6"/>
  <c r="N51" i="6" s="1"/>
  <c r="O50" i="6"/>
  <c r="N50" i="6" s="1"/>
  <c r="O49" i="6"/>
  <c r="N49" i="6" s="1"/>
  <c r="O48" i="6"/>
  <c r="N48" i="6" s="1"/>
  <c r="O47" i="6"/>
  <c r="N47" i="6" s="1"/>
  <c r="O46" i="6"/>
  <c r="N46" i="6" s="1"/>
  <c r="L47" i="6"/>
  <c r="L48" i="6"/>
  <c r="L49" i="6"/>
  <c r="L50" i="6"/>
  <c r="L51" i="6" s="1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K88" i="10"/>
  <c r="K89" i="10"/>
  <c r="K90" i="10"/>
  <c r="K91" i="10"/>
  <c r="K92" i="10"/>
  <c r="K93" i="10"/>
  <c r="K94" i="10"/>
  <c r="K95" i="10"/>
  <c r="K96" i="10"/>
  <c r="K97" i="10"/>
  <c r="K98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113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K74" i="10"/>
  <c r="H73" i="10"/>
  <c r="B73" i="10"/>
  <c r="O55" i="5"/>
  <c r="N55" i="5" s="1"/>
  <c r="O54" i="5"/>
  <c r="N54" i="5" s="1"/>
  <c r="O53" i="5"/>
  <c r="N53" i="5" s="1"/>
  <c r="O52" i="5"/>
  <c r="N52" i="5" s="1"/>
  <c r="O51" i="5"/>
  <c r="N51" i="5" s="1"/>
  <c r="O50" i="5"/>
  <c r="N50" i="5" s="1"/>
  <c r="O49" i="5"/>
  <c r="N49" i="5" s="1"/>
  <c r="O48" i="5"/>
  <c r="N48" i="5" s="1"/>
  <c r="O47" i="5"/>
  <c r="N47" i="5" s="1"/>
  <c r="O46" i="5"/>
  <c r="N46" i="5" s="1"/>
  <c r="E5" i="12"/>
  <c r="AK5" i="12" s="1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101" i="8"/>
  <c r="F102" i="8"/>
  <c r="F103" i="8"/>
  <c r="F104" i="8"/>
  <c r="F105" i="8"/>
  <c r="F106" i="8"/>
  <c r="F107" i="8"/>
  <c r="F108" i="8"/>
  <c r="F109" i="8"/>
  <c r="F110" i="8"/>
  <c r="F111" i="8"/>
  <c r="F112" i="8"/>
  <c r="F113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F74" i="8"/>
  <c r="B74" i="8"/>
  <c r="B60" i="12"/>
  <c r="B60" i="11"/>
  <c r="L50" i="5"/>
  <c r="K50" i="5"/>
  <c r="J50" i="5"/>
  <c r="I50" i="5"/>
  <c r="H50" i="5"/>
  <c r="G50" i="5"/>
  <c r="F50" i="5"/>
  <c r="E50" i="5"/>
  <c r="D50" i="5"/>
  <c r="C50" i="5"/>
  <c r="L49" i="5"/>
  <c r="K49" i="5"/>
  <c r="J49" i="5"/>
  <c r="I49" i="5"/>
  <c r="H49" i="5"/>
  <c r="G49" i="5"/>
  <c r="F49" i="5"/>
  <c r="E49" i="5"/>
  <c r="D49" i="5"/>
  <c r="C49" i="5"/>
  <c r="L48" i="5"/>
  <c r="K48" i="5"/>
  <c r="J48" i="5"/>
  <c r="I48" i="5"/>
  <c r="H48" i="5"/>
  <c r="G48" i="5"/>
  <c r="F48" i="5"/>
  <c r="E48" i="5"/>
  <c r="D48" i="5"/>
  <c r="C48" i="5"/>
  <c r="L47" i="5"/>
  <c r="K47" i="5"/>
  <c r="J47" i="5"/>
  <c r="I47" i="5"/>
  <c r="H47" i="5"/>
  <c r="G47" i="5"/>
  <c r="F47" i="5"/>
  <c r="E47" i="5"/>
  <c r="D47" i="5"/>
  <c r="C47" i="5"/>
  <c r="L50" i="1"/>
  <c r="K50" i="1"/>
  <c r="J50" i="1"/>
  <c r="I50" i="1"/>
  <c r="H50" i="1"/>
  <c r="G50" i="1"/>
  <c r="F50" i="1"/>
  <c r="E50" i="1"/>
  <c r="D50" i="1"/>
  <c r="C50" i="1"/>
  <c r="L49" i="1"/>
  <c r="K49" i="1"/>
  <c r="J49" i="1"/>
  <c r="I49" i="1"/>
  <c r="H49" i="1"/>
  <c r="G49" i="1"/>
  <c r="F49" i="1"/>
  <c r="E49" i="1"/>
  <c r="D49" i="1"/>
  <c r="C49" i="1"/>
  <c r="L48" i="1"/>
  <c r="K48" i="1"/>
  <c r="J48" i="1"/>
  <c r="I48" i="1"/>
  <c r="H48" i="1"/>
  <c r="G48" i="1"/>
  <c r="F48" i="1"/>
  <c r="E48" i="1"/>
  <c r="D48" i="1"/>
  <c r="C48" i="1"/>
  <c r="L47" i="1"/>
  <c r="K47" i="1"/>
  <c r="J47" i="1"/>
  <c r="I47" i="1"/>
  <c r="H47" i="1"/>
  <c r="G47" i="1"/>
  <c r="F47" i="1"/>
  <c r="E47" i="1"/>
  <c r="D47" i="1"/>
  <c r="C47" i="1"/>
  <c r="H74" i="10"/>
  <c r="B74" i="10"/>
  <c r="B60" i="10"/>
  <c r="B60" i="8"/>
  <c r="O55" i="1"/>
  <c r="N55" i="1" s="1"/>
  <c r="O54" i="1"/>
  <c r="N54" i="1" s="1"/>
  <c r="O53" i="1"/>
  <c r="N53" i="1" s="1"/>
  <c r="O52" i="1"/>
  <c r="N52" i="1" s="1"/>
  <c r="O51" i="1"/>
  <c r="N51" i="1" s="1"/>
  <c r="O50" i="1"/>
  <c r="N50" i="1" s="1"/>
  <c r="O49" i="1"/>
  <c r="N49" i="1" s="1"/>
  <c r="O48" i="1"/>
  <c r="N48" i="1" s="1"/>
  <c r="O47" i="1"/>
  <c r="N47" i="1" s="1"/>
  <c r="O46" i="1"/>
  <c r="N46" i="1" s="1"/>
  <c r="AP5" i="12"/>
  <c r="AL5" i="12"/>
  <c r="AH5" i="12"/>
  <c r="AD5" i="12"/>
  <c r="Z5" i="12"/>
  <c r="V5" i="12"/>
  <c r="R5" i="12"/>
  <c r="N5" i="12"/>
  <c r="J5" i="12"/>
  <c r="M12" i="12"/>
  <c r="AO5" i="12"/>
  <c r="AG5" i="12"/>
  <c r="AC5" i="12"/>
  <c r="Y5" i="12"/>
  <c r="U5" i="12"/>
  <c r="Q5" i="12"/>
  <c r="M5" i="12"/>
  <c r="I5" i="12"/>
  <c r="D5" i="12"/>
  <c r="P5" i="12" s="1"/>
  <c r="C5" i="12"/>
  <c r="AE5" i="12" s="1"/>
  <c r="M12" i="11"/>
  <c r="AF5" i="11"/>
  <c r="AC5" i="11"/>
  <c r="Z5" i="11"/>
  <c r="W5" i="11"/>
  <c r="T5" i="11"/>
  <c r="Q5" i="11"/>
  <c r="N5" i="11"/>
  <c r="K5" i="11"/>
  <c r="H5" i="11"/>
  <c r="D5" i="11"/>
  <c r="AE5" i="11" s="1"/>
  <c r="C5" i="11"/>
  <c r="AA5" i="11" s="1"/>
  <c r="V5" i="10"/>
  <c r="T5" i="10"/>
  <c r="R5" i="10"/>
  <c r="P5" i="10"/>
  <c r="N5" i="10"/>
  <c r="M12" i="10"/>
  <c r="L5" i="10"/>
  <c r="J5" i="10"/>
  <c r="C5" i="10"/>
  <c r="S5" i="10" s="1"/>
  <c r="H5" i="10"/>
  <c r="F5" i="10"/>
  <c r="M12" i="8"/>
  <c r="E5" i="8"/>
  <c r="F5" i="8"/>
  <c r="G5" i="8"/>
  <c r="H5" i="8"/>
  <c r="I5" i="8"/>
  <c r="J5" i="8"/>
  <c r="K5" i="8"/>
  <c r="L5" i="8"/>
  <c r="D5" i="8"/>
  <c r="AO8" i="12" l="1"/>
  <c r="AO7" i="12"/>
  <c r="AO6" i="12"/>
  <c r="AO9" i="12"/>
  <c r="J5" i="11"/>
  <c r="AB5" i="11"/>
  <c r="T5" i="12"/>
  <c r="M5" i="11"/>
  <c r="V5" i="11"/>
  <c r="AJ5" i="12"/>
  <c r="P5" i="11"/>
  <c r="S5" i="12"/>
  <c r="AI5" i="12"/>
  <c r="AM5" i="12"/>
  <c r="H5" i="12"/>
  <c r="AN5" i="12"/>
  <c r="AA5" i="12"/>
  <c r="AB5" i="12"/>
  <c r="G5" i="12"/>
  <c r="W5" i="12"/>
  <c r="X5" i="12"/>
  <c r="K5" i="12"/>
  <c r="L5" i="12"/>
  <c r="O5" i="12"/>
  <c r="AF5" i="12"/>
  <c r="G5" i="11"/>
  <c r="S5" i="11"/>
  <c r="Y5" i="11"/>
  <c r="AD5" i="11"/>
  <c r="O5" i="11"/>
  <c r="F5" i="11"/>
  <c r="X5" i="11"/>
  <c r="I5" i="11"/>
  <c r="L5" i="11"/>
  <c r="R5" i="11"/>
  <c r="U5" i="11"/>
  <c r="I5" i="10"/>
  <c r="E5" i="10"/>
  <c r="G5" i="10"/>
  <c r="M5" i="10"/>
  <c r="O5" i="10"/>
  <c r="U5" i="10"/>
  <c r="K5" i="10"/>
  <c r="Q5" i="10"/>
  <c r="L50" i="7" l="1"/>
  <c r="K50" i="7"/>
  <c r="J50" i="7"/>
  <c r="I50" i="7"/>
  <c r="H50" i="7"/>
  <c r="G50" i="7"/>
  <c r="F50" i="7"/>
  <c r="E50" i="7"/>
  <c r="D50" i="7"/>
  <c r="C50" i="7"/>
  <c r="L49" i="7"/>
  <c r="K49" i="7"/>
  <c r="J49" i="7"/>
  <c r="I49" i="7"/>
  <c r="H49" i="7"/>
  <c r="G49" i="7"/>
  <c r="F49" i="7"/>
  <c r="E49" i="7"/>
  <c r="D49" i="7"/>
  <c r="C49" i="7"/>
  <c r="L48" i="7"/>
  <c r="K48" i="7"/>
  <c r="J48" i="7"/>
  <c r="I48" i="7"/>
  <c r="H48" i="7"/>
  <c r="G48" i="7"/>
  <c r="F48" i="7"/>
  <c r="E48" i="7"/>
  <c r="D48" i="7"/>
  <c r="C48" i="7"/>
  <c r="L47" i="7"/>
  <c r="K47" i="7"/>
  <c r="J47" i="7"/>
  <c r="I47" i="7"/>
  <c r="H47" i="7"/>
  <c r="G47" i="7"/>
  <c r="F47" i="7"/>
  <c r="E47" i="7"/>
  <c r="D47" i="7"/>
  <c r="C47" i="7"/>
  <c r="K50" i="6"/>
  <c r="J50" i="6"/>
  <c r="I50" i="6"/>
  <c r="H50" i="6"/>
  <c r="G50" i="6"/>
  <c r="F50" i="6"/>
  <c r="E50" i="6"/>
  <c r="D50" i="6"/>
  <c r="C50" i="6"/>
  <c r="K49" i="6"/>
  <c r="J49" i="6"/>
  <c r="I49" i="6"/>
  <c r="H49" i="6"/>
  <c r="G49" i="6"/>
  <c r="F49" i="6"/>
  <c r="E49" i="6"/>
  <c r="D49" i="6"/>
  <c r="C49" i="6"/>
  <c r="K48" i="6"/>
  <c r="J48" i="6"/>
  <c r="I48" i="6"/>
  <c r="H48" i="6"/>
  <c r="G48" i="6"/>
  <c r="F48" i="6"/>
  <c r="E48" i="6"/>
  <c r="D48" i="6"/>
  <c r="C48" i="6"/>
  <c r="K47" i="6"/>
  <c r="J47" i="6"/>
  <c r="I47" i="6"/>
  <c r="H47" i="6"/>
  <c r="G47" i="6"/>
  <c r="F47" i="6"/>
  <c r="E47" i="6"/>
  <c r="D47" i="6"/>
  <c r="C47" i="6"/>
  <c r="K51" i="7" l="1"/>
  <c r="AL6" i="12" s="1"/>
  <c r="AF6" i="11"/>
  <c r="L51" i="7"/>
  <c r="AP6" i="12" s="1"/>
  <c r="K51" i="6"/>
  <c r="AK9" i="12" s="1"/>
  <c r="F51" i="6"/>
  <c r="N7" i="11" s="1"/>
  <c r="J51" i="6"/>
  <c r="Z9" i="11" s="1"/>
  <c r="AF9" i="11"/>
  <c r="J51" i="7"/>
  <c r="AH9" i="12" s="1"/>
  <c r="C51" i="1"/>
  <c r="C6" i="10" s="1"/>
  <c r="K51" i="1"/>
  <c r="AA6" i="11" s="1"/>
  <c r="G51" i="1"/>
  <c r="S6" i="12" s="1"/>
  <c r="J51" i="1"/>
  <c r="X7" i="11" s="1"/>
  <c r="F51" i="1"/>
  <c r="F7" i="8" s="1"/>
  <c r="I51" i="1"/>
  <c r="I8" i="8" s="1"/>
  <c r="E51" i="1"/>
  <c r="L51" i="1"/>
  <c r="L9" i="8" s="1"/>
  <c r="H51" i="1"/>
  <c r="H9" i="8" s="1"/>
  <c r="D51" i="1"/>
  <c r="D9" i="8" s="1"/>
  <c r="H51" i="5"/>
  <c r="D51" i="7"/>
  <c r="J8" i="12" s="1"/>
  <c r="F51" i="7"/>
  <c r="R8" i="12" s="1"/>
  <c r="C51" i="7"/>
  <c r="F9" i="12" s="1"/>
  <c r="G51" i="7"/>
  <c r="V7" i="12" s="1"/>
  <c r="E51" i="7"/>
  <c r="N6" i="12" s="1"/>
  <c r="H51" i="7"/>
  <c r="Z8" i="12" s="1"/>
  <c r="I51" i="7"/>
  <c r="AD9" i="12" s="1"/>
  <c r="C51" i="6"/>
  <c r="E6" i="11" s="1"/>
  <c r="D51" i="6"/>
  <c r="I6" i="12" s="1"/>
  <c r="E51" i="6"/>
  <c r="K9" i="11" s="1"/>
  <c r="I51" i="6"/>
  <c r="W6" i="11" s="1"/>
  <c r="G51" i="6"/>
  <c r="U9" i="12" s="1"/>
  <c r="H51" i="6"/>
  <c r="T6" i="11" s="1"/>
  <c r="L51" i="5"/>
  <c r="G51" i="5"/>
  <c r="C51" i="5"/>
  <c r="D51" i="5"/>
  <c r="E51" i="5"/>
  <c r="F51" i="5"/>
  <c r="I51" i="5"/>
  <c r="J51" i="5"/>
  <c r="K51" i="5"/>
  <c r="G8" i="10" l="1"/>
  <c r="G6" i="10"/>
  <c r="AK8" i="12"/>
  <c r="AF9" i="12"/>
  <c r="Y8" i="11"/>
  <c r="Y7" i="11"/>
  <c r="Y9" i="11"/>
  <c r="Y6" i="11"/>
  <c r="AB9" i="12"/>
  <c r="V7" i="11"/>
  <c r="V9" i="11"/>
  <c r="V8" i="11"/>
  <c r="V6" i="11"/>
  <c r="M6" i="11"/>
  <c r="M9" i="11"/>
  <c r="M7" i="11"/>
  <c r="M8" i="11"/>
  <c r="H7" i="10"/>
  <c r="J6" i="11"/>
  <c r="J8" i="11"/>
  <c r="J7" i="11"/>
  <c r="J9" i="11"/>
  <c r="F7" i="10"/>
  <c r="G7" i="11"/>
  <c r="G9" i="11"/>
  <c r="G8" i="11"/>
  <c r="G6" i="11"/>
  <c r="D8" i="12"/>
  <c r="D7" i="11"/>
  <c r="D9" i="11"/>
  <c r="D6" i="11"/>
  <c r="D8" i="11"/>
  <c r="P6" i="11"/>
  <c r="P9" i="11"/>
  <c r="P8" i="11"/>
  <c r="P7" i="11"/>
  <c r="AN6" i="12"/>
  <c r="AE9" i="11"/>
  <c r="AE8" i="11"/>
  <c r="AE6" i="11"/>
  <c r="AE7" i="11"/>
  <c r="X6" i="12"/>
  <c r="S7" i="11"/>
  <c r="S6" i="11"/>
  <c r="S8" i="11"/>
  <c r="S9" i="11"/>
  <c r="AB8" i="11"/>
  <c r="AB9" i="11"/>
  <c r="AB7" i="11"/>
  <c r="AB6" i="11"/>
  <c r="U8" i="12"/>
  <c r="AC6" i="12"/>
  <c r="AK7" i="12"/>
  <c r="I9" i="12"/>
  <c r="Q6" i="12"/>
  <c r="E9" i="12"/>
  <c r="M7" i="12"/>
  <c r="Y7" i="12"/>
  <c r="AC9" i="12"/>
  <c r="M6" i="12"/>
  <c r="E7" i="12"/>
  <c r="AC8" i="12"/>
  <c r="AK6" i="12"/>
  <c r="E6" i="12"/>
  <c r="I8" i="12"/>
  <c r="Q9" i="12"/>
  <c r="AG6" i="12"/>
  <c r="E8" i="12"/>
  <c r="U6" i="12"/>
  <c r="Y8" i="12"/>
  <c r="AG9" i="12"/>
  <c r="AG8" i="12"/>
  <c r="I7" i="12"/>
  <c r="U7" i="12"/>
  <c r="M9" i="12"/>
  <c r="Q8" i="12"/>
  <c r="Y6" i="12"/>
  <c r="Y9" i="12"/>
  <c r="M8" i="12"/>
  <c r="Q7" i="12"/>
  <c r="AG7" i="12"/>
  <c r="AC7" i="12"/>
  <c r="E9" i="11"/>
  <c r="E8" i="11"/>
  <c r="E7" i="11"/>
  <c r="C7" i="10"/>
  <c r="C9" i="11"/>
  <c r="C7" i="8"/>
  <c r="AL9" i="12"/>
  <c r="AL8" i="12"/>
  <c r="R9" i="12"/>
  <c r="AC6" i="11"/>
  <c r="AF8" i="11"/>
  <c r="AF7" i="11"/>
  <c r="C9" i="10"/>
  <c r="C9" i="8"/>
  <c r="J8" i="8"/>
  <c r="C9" i="12"/>
  <c r="C8" i="10"/>
  <c r="C8" i="11"/>
  <c r="C8" i="12"/>
  <c r="AC7" i="11"/>
  <c r="AC8" i="11"/>
  <c r="Z9" i="12"/>
  <c r="AP7" i="12"/>
  <c r="AC9" i="11"/>
  <c r="C8" i="8"/>
  <c r="N9" i="12"/>
  <c r="AD8" i="12"/>
  <c r="F8" i="12"/>
  <c r="AP9" i="12"/>
  <c r="AL7" i="12"/>
  <c r="Z6" i="12"/>
  <c r="F7" i="12"/>
  <c r="T8" i="11"/>
  <c r="N9" i="11"/>
  <c r="Z8" i="11"/>
  <c r="W8" i="11"/>
  <c r="K7" i="11"/>
  <c r="C7" i="12"/>
  <c r="R6" i="11"/>
  <c r="V8" i="12"/>
  <c r="S7" i="10"/>
  <c r="C7" i="11"/>
  <c r="C6" i="8"/>
  <c r="J9" i="12"/>
  <c r="Z7" i="12"/>
  <c r="R6" i="12"/>
  <c r="T9" i="11"/>
  <c r="H7" i="11"/>
  <c r="N6" i="11"/>
  <c r="N7" i="12"/>
  <c r="W7" i="11"/>
  <c r="N8" i="12"/>
  <c r="AD6" i="12"/>
  <c r="Q9" i="11"/>
  <c r="K8" i="11"/>
  <c r="K6" i="11"/>
  <c r="V6" i="12"/>
  <c r="AP8" i="12"/>
  <c r="R7" i="12"/>
  <c r="J6" i="12"/>
  <c r="Z7" i="11"/>
  <c r="H6" i="11"/>
  <c r="AD7" i="12"/>
  <c r="W9" i="11"/>
  <c r="AI7" i="12"/>
  <c r="AA8" i="11"/>
  <c r="AA9" i="11"/>
  <c r="AH8" i="12"/>
  <c r="J7" i="12"/>
  <c r="N8" i="11"/>
  <c r="Z6" i="11"/>
  <c r="F6" i="12"/>
  <c r="V9" i="12"/>
  <c r="Q7" i="11"/>
  <c r="H8" i="11"/>
  <c r="Q8" i="11"/>
  <c r="AH7" i="12"/>
  <c r="AI8" i="12"/>
  <c r="AH6" i="12"/>
  <c r="H9" i="11"/>
  <c r="T7" i="11"/>
  <c r="Q6" i="11"/>
  <c r="K9" i="10"/>
  <c r="O8" i="12"/>
  <c r="R7" i="11"/>
  <c r="M6" i="10"/>
  <c r="I8" i="10"/>
  <c r="L9" i="11"/>
  <c r="K8" i="10"/>
  <c r="S9" i="12"/>
  <c r="H6" i="8"/>
  <c r="O7" i="11"/>
  <c r="S8" i="12"/>
  <c r="S7" i="12"/>
  <c r="G6" i="8"/>
  <c r="D8" i="8"/>
  <c r="L7" i="11"/>
  <c r="E6" i="10"/>
  <c r="F8" i="8"/>
  <c r="AE8" i="12"/>
  <c r="I9" i="11"/>
  <c r="E6" i="8"/>
  <c r="G7" i="12"/>
  <c r="O9" i="12"/>
  <c r="AE9" i="12"/>
  <c r="L6" i="11"/>
  <c r="I7" i="11"/>
  <c r="G8" i="12"/>
  <c r="I8" i="11"/>
  <c r="F6" i="11"/>
  <c r="G9" i="10"/>
  <c r="F7" i="11"/>
  <c r="F9" i="8"/>
  <c r="J9" i="8"/>
  <c r="F6" i="8"/>
  <c r="W8" i="12"/>
  <c r="C6" i="11"/>
  <c r="K6" i="12"/>
  <c r="L8" i="11"/>
  <c r="E9" i="8"/>
  <c r="K9" i="12"/>
  <c r="W7" i="12"/>
  <c r="I9" i="10"/>
  <c r="O6" i="12"/>
  <c r="X6" i="11"/>
  <c r="K7" i="12"/>
  <c r="R8" i="11"/>
  <c r="AI9" i="12"/>
  <c r="I7" i="10"/>
  <c r="K8" i="12"/>
  <c r="C6" i="12"/>
  <c r="I9" i="8"/>
  <c r="AA6" i="12"/>
  <c r="AD7" i="11"/>
  <c r="AM7" i="12"/>
  <c r="G6" i="12"/>
  <c r="U6" i="10"/>
  <c r="G7" i="8"/>
  <c r="K7" i="8"/>
  <c r="Q8" i="10"/>
  <c r="AA9" i="12"/>
  <c r="U6" i="11"/>
  <c r="D7" i="8"/>
  <c r="H7" i="8"/>
  <c r="L7" i="8"/>
  <c r="O8" i="11"/>
  <c r="K8" i="8"/>
  <c r="Q9" i="10"/>
  <c r="AE6" i="12"/>
  <c r="J6" i="8"/>
  <c r="E7" i="8"/>
  <c r="I7" i="8"/>
  <c r="E8" i="10"/>
  <c r="H8" i="8"/>
  <c r="L8" i="8"/>
  <c r="O9" i="11"/>
  <c r="K9" i="8"/>
  <c r="K6" i="10"/>
  <c r="K6" i="8"/>
  <c r="AI6" i="12"/>
  <c r="O7" i="12"/>
  <c r="AE7" i="12"/>
  <c r="O8" i="10"/>
  <c r="G9" i="12"/>
  <c r="W9" i="12"/>
  <c r="AM9" i="12"/>
  <c r="AM6" i="12"/>
  <c r="D6" i="8"/>
  <c r="W6" i="12"/>
  <c r="AD6" i="11"/>
  <c r="K7" i="10"/>
  <c r="AA7" i="11"/>
  <c r="X8" i="11"/>
  <c r="U9" i="11"/>
  <c r="I6" i="11"/>
  <c r="I6" i="8"/>
  <c r="E7" i="10"/>
  <c r="M7" i="10"/>
  <c r="U7" i="10"/>
  <c r="G8" i="8"/>
  <c r="S8" i="10"/>
  <c r="X9" i="11"/>
  <c r="I6" i="10"/>
  <c r="Q6" i="10"/>
  <c r="G7" i="10"/>
  <c r="U7" i="11"/>
  <c r="F8" i="11"/>
  <c r="M8" i="10"/>
  <c r="U8" i="10"/>
  <c r="G9" i="8"/>
  <c r="S9" i="10"/>
  <c r="O6" i="11"/>
  <c r="S6" i="10"/>
  <c r="J7" i="8"/>
  <c r="E8" i="8"/>
  <c r="U8" i="11"/>
  <c r="E9" i="10"/>
  <c r="M9" i="10"/>
  <c r="U9" i="10"/>
  <c r="AA7" i="12"/>
  <c r="AD8" i="11"/>
  <c r="Q7" i="10"/>
  <c r="AA8" i="12"/>
  <c r="F9" i="11"/>
  <c r="R9" i="11"/>
  <c r="AD9" i="11"/>
  <c r="L6" i="8"/>
  <c r="O9" i="10"/>
  <c r="O6" i="10"/>
  <c r="O7" i="10"/>
  <c r="AM8" i="12"/>
  <c r="T6" i="10"/>
  <c r="AJ8" i="12"/>
  <c r="P6" i="12"/>
  <c r="AJ9" i="12"/>
  <c r="N8" i="10"/>
  <c r="H8" i="10"/>
  <c r="L9" i="10"/>
  <c r="P6" i="10"/>
  <c r="R6" i="10"/>
  <c r="AN9" i="12"/>
  <c r="P8" i="10"/>
  <c r="D6" i="10"/>
  <c r="AB6" i="12"/>
  <c r="L7" i="10"/>
  <c r="X8" i="12"/>
  <c r="D7" i="10"/>
  <c r="D8" i="10"/>
  <c r="L8" i="12"/>
  <c r="T9" i="12"/>
  <c r="R7" i="10"/>
  <c r="V9" i="10"/>
  <c r="X9" i="12"/>
  <c r="AB7" i="12"/>
  <c r="T7" i="12"/>
  <c r="AB8" i="12"/>
  <c r="J7" i="10"/>
  <c r="D7" i="12"/>
  <c r="J9" i="10"/>
  <c r="T6" i="12"/>
  <c r="AF7" i="12"/>
  <c r="P7" i="10"/>
  <c r="AF8" i="12"/>
  <c r="F6" i="10"/>
  <c r="D9" i="10"/>
  <c r="N9" i="10"/>
  <c r="P9" i="12"/>
  <c r="L6" i="10"/>
  <c r="F9" i="10"/>
  <c r="R8" i="10"/>
  <c r="H6" i="10"/>
  <c r="P7" i="12"/>
  <c r="J8" i="10"/>
  <c r="T7" i="10"/>
  <c r="H9" i="12"/>
  <c r="D9" i="12"/>
  <c r="H6" i="12"/>
  <c r="L6" i="12"/>
  <c r="P8" i="12"/>
  <c r="AJ7" i="12"/>
  <c r="F8" i="10"/>
  <c r="L9" i="12"/>
  <c r="N7" i="10"/>
  <c r="T8" i="12"/>
  <c r="L7" i="12"/>
  <c r="N6" i="10"/>
  <c r="H8" i="12"/>
  <c r="H9" i="10"/>
  <c r="AN7" i="12"/>
  <c r="V8" i="10"/>
  <c r="L8" i="10"/>
  <c r="D6" i="12"/>
  <c r="H7" i="12"/>
  <c r="AN8" i="12"/>
  <c r="X7" i="12"/>
  <c r="R9" i="10"/>
  <c r="V6" i="10"/>
  <c r="V7" i="10"/>
  <c r="J6" i="10"/>
  <c r="T9" i="10"/>
  <c r="P9" i="10"/>
  <c r="AJ6" i="12"/>
  <c r="AF6" i="12"/>
  <c r="T8" i="10"/>
</calcChain>
</file>

<file path=xl/sharedStrings.xml><?xml version="1.0" encoding="utf-8"?>
<sst xmlns="http://schemas.openxmlformats.org/spreadsheetml/2006/main" count="387" uniqueCount="80">
  <si>
    <t>当てはまる</t>
  </si>
  <si>
    <t>どちらかといえば当てはまる</t>
  </si>
  <si>
    <t>どちらかといえば当てはまらない</t>
  </si>
  <si>
    <t>当てはまらない</t>
  </si>
  <si>
    <t>授業を楽しむ</t>
  </si>
  <si>
    <t>授業を楽しむ</t>
    <rPh sb="0" eb="2">
      <t>ジュギョウ</t>
    </rPh>
    <rPh sb="3" eb="4">
      <t>タノ</t>
    </rPh>
    <phoneticPr fontId="1"/>
  </si>
  <si>
    <t>必要感</t>
  </si>
  <si>
    <t>必要感</t>
    <rPh sb="0" eb="2">
      <t>ヒツヨウ</t>
    </rPh>
    <rPh sb="2" eb="3">
      <t>カン</t>
    </rPh>
    <phoneticPr fontId="1"/>
  </si>
  <si>
    <t>ねらいの明確化</t>
  </si>
  <si>
    <t>ねらいの明確化</t>
    <rPh sb="4" eb="7">
      <t>メイカクカ</t>
    </rPh>
    <phoneticPr fontId="1"/>
  </si>
  <si>
    <t>学習習慣</t>
  </si>
  <si>
    <t>学習習慣</t>
    <rPh sb="0" eb="2">
      <t>ガクシュウ</t>
    </rPh>
    <rPh sb="2" eb="4">
      <t>シュウカン</t>
    </rPh>
    <phoneticPr fontId="1"/>
  </si>
  <si>
    <t>ＩＣＴの活用</t>
  </si>
  <si>
    <t>ＩＣＴの活用</t>
    <rPh sb="4" eb="6">
      <t>カツヨウ</t>
    </rPh>
    <phoneticPr fontId="1"/>
  </si>
  <si>
    <t>見取る力</t>
  </si>
  <si>
    <t>見取る力</t>
    <rPh sb="0" eb="2">
      <t>ミト</t>
    </rPh>
    <rPh sb="3" eb="4">
      <t>チカラ</t>
    </rPh>
    <phoneticPr fontId="1"/>
  </si>
  <si>
    <t>児童生徒が主役</t>
  </si>
  <si>
    <t>児童生徒が主役</t>
    <rPh sb="0" eb="2">
      <t>ジドウ</t>
    </rPh>
    <rPh sb="2" eb="4">
      <t>セイト</t>
    </rPh>
    <rPh sb="5" eb="7">
      <t>シュヤク</t>
    </rPh>
    <phoneticPr fontId="1"/>
  </si>
  <si>
    <t>コーディネート</t>
  </si>
  <si>
    <t>コーディネート</t>
    <phoneticPr fontId="1"/>
  </si>
  <si>
    <t>言葉掛け</t>
  </si>
  <si>
    <t>言葉掛け</t>
    <rPh sb="0" eb="3">
      <t>コトバカ</t>
    </rPh>
    <phoneticPr fontId="1"/>
  </si>
  <si>
    <t>振り返り</t>
  </si>
  <si>
    <t>振り返り</t>
    <rPh sb="0" eb="1">
      <t>フ</t>
    </rPh>
    <rPh sb="2" eb="3">
      <t>カエ</t>
    </rPh>
    <phoneticPr fontId="1"/>
  </si>
  <si>
    <t>教員１</t>
    <rPh sb="0" eb="2">
      <t>キョウイン</t>
    </rPh>
    <phoneticPr fontId="1"/>
  </si>
  <si>
    <t>教員２</t>
    <rPh sb="0" eb="2">
      <t>キョウイン</t>
    </rPh>
    <phoneticPr fontId="1"/>
  </si>
  <si>
    <t>教員３</t>
    <rPh sb="0" eb="2">
      <t>キョウイン</t>
    </rPh>
    <phoneticPr fontId="1"/>
  </si>
  <si>
    <t>教員４</t>
    <rPh sb="0" eb="2">
      <t>キョウイン</t>
    </rPh>
    <phoneticPr fontId="1"/>
  </si>
  <si>
    <t>教員５</t>
    <rPh sb="0" eb="2">
      <t>キョウイン</t>
    </rPh>
    <phoneticPr fontId="1"/>
  </si>
  <si>
    <t>教員６</t>
    <rPh sb="0" eb="2">
      <t>キョウイン</t>
    </rPh>
    <phoneticPr fontId="1"/>
  </si>
  <si>
    <t>教員７</t>
    <rPh sb="0" eb="2">
      <t>キョウイン</t>
    </rPh>
    <phoneticPr fontId="1"/>
  </si>
  <si>
    <t>教員８</t>
    <rPh sb="0" eb="2">
      <t>キョウイン</t>
    </rPh>
    <phoneticPr fontId="1"/>
  </si>
  <si>
    <t>教員９</t>
    <rPh sb="0" eb="2">
      <t>キョウイン</t>
    </rPh>
    <phoneticPr fontId="1"/>
  </si>
  <si>
    <t>教員１０</t>
    <rPh sb="0" eb="2">
      <t>キョウイン</t>
    </rPh>
    <phoneticPr fontId="1"/>
  </si>
  <si>
    <t>教員１１</t>
    <rPh sb="0" eb="2">
      <t>キョウイン</t>
    </rPh>
    <phoneticPr fontId="1"/>
  </si>
  <si>
    <t>教員１２</t>
    <rPh sb="0" eb="2">
      <t>キョウイン</t>
    </rPh>
    <phoneticPr fontId="1"/>
  </si>
  <si>
    <t>教員１３</t>
    <rPh sb="0" eb="2">
      <t>キョウイン</t>
    </rPh>
    <phoneticPr fontId="1"/>
  </si>
  <si>
    <t>教員１４</t>
    <rPh sb="0" eb="2">
      <t>キョウイン</t>
    </rPh>
    <phoneticPr fontId="1"/>
  </si>
  <si>
    <t>教員１５</t>
    <rPh sb="0" eb="2">
      <t>キョウイン</t>
    </rPh>
    <phoneticPr fontId="1"/>
  </si>
  <si>
    <t>教員１６</t>
    <rPh sb="0" eb="2">
      <t>キョウイン</t>
    </rPh>
    <phoneticPr fontId="1"/>
  </si>
  <si>
    <t>教員１７</t>
    <rPh sb="0" eb="2">
      <t>キョウイン</t>
    </rPh>
    <phoneticPr fontId="1"/>
  </si>
  <si>
    <t>教員１８</t>
    <rPh sb="0" eb="2">
      <t>キョウイン</t>
    </rPh>
    <phoneticPr fontId="1"/>
  </si>
  <si>
    <t>教員１９</t>
    <rPh sb="0" eb="2">
      <t>キョウイン</t>
    </rPh>
    <phoneticPr fontId="1"/>
  </si>
  <si>
    <t>教員２０</t>
    <rPh sb="0" eb="2">
      <t>キョウイン</t>
    </rPh>
    <phoneticPr fontId="1"/>
  </si>
  <si>
    <t>教員２１</t>
    <rPh sb="0" eb="2">
      <t>キョウイン</t>
    </rPh>
    <phoneticPr fontId="1"/>
  </si>
  <si>
    <t>教員２２</t>
    <rPh sb="0" eb="2">
      <t>キョウイン</t>
    </rPh>
    <phoneticPr fontId="1"/>
  </si>
  <si>
    <t>教員２３</t>
    <rPh sb="0" eb="2">
      <t>キョウイン</t>
    </rPh>
    <phoneticPr fontId="1"/>
  </si>
  <si>
    <t>教員２４</t>
    <rPh sb="0" eb="2">
      <t>キョウイン</t>
    </rPh>
    <phoneticPr fontId="1"/>
  </si>
  <si>
    <t>教員２５</t>
    <rPh sb="0" eb="2">
      <t>キョウイン</t>
    </rPh>
    <phoneticPr fontId="1"/>
  </si>
  <si>
    <t>教員２６</t>
    <rPh sb="0" eb="2">
      <t>キョウイン</t>
    </rPh>
    <phoneticPr fontId="1"/>
  </si>
  <si>
    <t>教員２７</t>
    <rPh sb="0" eb="2">
      <t>キョウイン</t>
    </rPh>
    <phoneticPr fontId="1"/>
  </si>
  <si>
    <t>教員２８</t>
    <rPh sb="0" eb="2">
      <t>キョウイン</t>
    </rPh>
    <phoneticPr fontId="1"/>
  </si>
  <si>
    <t>教員２９</t>
    <rPh sb="0" eb="2">
      <t>キョウイン</t>
    </rPh>
    <phoneticPr fontId="1"/>
  </si>
  <si>
    <t>教員３０</t>
    <rPh sb="0" eb="2">
      <t>キョウイン</t>
    </rPh>
    <phoneticPr fontId="1"/>
  </si>
  <si>
    <t>当てはまる</t>
    <rPh sb="0" eb="1">
      <t>ア</t>
    </rPh>
    <phoneticPr fontId="1"/>
  </si>
  <si>
    <t>どちらかといえば当てはまる</t>
    <rPh sb="8" eb="9">
      <t>ア</t>
    </rPh>
    <phoneticPr fontId="1"/>
  </si>
  <si>
    <t>どちらかといえば当てはまらない</t>
    <rPh sb="8" eb="9">
      <t>ア</t>
    </rPh>
    <phoneticPr fontId="1"/>
  </si>
  <si>
    <t>当てはまらない</t>
    <rPh sb="0" eb="1">
      <t>ア</t>
    </rPh>
    <phoneticPr fontId="1"/>
  </si>
  <si>
    <t>第１回</t>
    <rPh sb="0" eb="1">
      <t>ダイ</t>
    </rPh>
    <rPh sb="2" eb="3">
      <t>カイ</t>
    </rPh>
    <phoneticPr fontId="1"/>
  </si>
  <si>
    <t>第２回</t>
    <rPh sb="0" eb="1">
      <t>ダイ</t>
    </rPh>
    <rPh sb="2" eb="3">
      <t>カイ</t>
    </rPh>
    <phoneticPr fontId="1"/>
  </si>
  <si>
    <t>第３回</t>
    <rPh sb="0" eb="1">
      <t>ダイ</t>
    </rPh>
    <rPh sb="2" eb="3">
      <t>カイ</t>
    </rPh>
    <phoneticPr fontId="1"/>
  </si>
  <si>
    <t>第４回</t>
    <rPh sb="0" eb="1">
      <t>ダイ</t>
    </rPh>
    <rPh sb="2" eb="3">
      <t>カイ</t>
    </rPh>
    <phoneticPr fontId="1"/>
  </si>
  <si>
    <t>計</t>
    <rPh sb="0" eb="1">
      <t>ケイ</t>
    </rPh>
    <phoneticPr fontId="1"/>
  </si>
  <si>
    <t>コメント</t>
    <phoneticPr fontId="1"/>
  </si>
  <si>
    <t>重点キーワード</t>
    <rPh sb="0" eb="2">
      <t>ジュウテン</t>
    </rPh>
    <phoneticPr fontId="1"/>
  </si>
  <si>
    <t>重点的に取り組みたいキーワード</t>
    <rPh sb="0" eb="3">
      <t>ジュウテンテキ</t>
    </rPh>
    <rPh sb="4" eb="5">
      <t>ト</t>
    </rPh>
    <rPh sb="6" eb="7">
      <t>ク</t>
    </rPh>
    <phoneticPr fontId="1"/>
  </si>
  <si>
    <t>教員３１</t>
    <rPh sb="0" eb="2">
      <t>キョウイン</t>
    </rPh>
    <phoneticPr fontId="1"/>
  </si>
  <si>
    <t>教員３２</t>
    <rPh sb="0" eb="2">
      <t>キョウイン</t>
    </rPh>
    <phoneticPr fontId="1"/>
  </si>
  <si>
    <t>教員３３</t>
    <rPh sb="0" eb="2">
      <t>キョウイン</t>
    </rPh>
    <phoneticPr fontId="1"/>
  </si>
  <si>
    <t>教員３４</t>
    <rPh sb="0" eb="2">
      <t>キョウイン</t>
    </rPh>
    <phoneticPr fontId="1"/>
  </si>
  <si>
    <t>教員３５</t>
    <rPh sb="0" eb="2">
      <t>キョウイン</t>
    </rPh>
    <phoneticPr fontId="1"/>
  </si>
  <si>
    <t>教員３６</t>
    <rPh sb="0" eb="2">
      <t>キョウイン</t>
    </rPh>
    <phoneticPr fontId="1"/>
  </si>
  <si>
    <t>教員３７</t>
    <rPh sb="0" eb="2">
      <t>キョウイン</t>
    </rPh>
    <phoneticPr fontId="1"/>
  </si>
  <si>
    <t>教員３８</t>
    <rPh sb="0" eb="2">
      <t>キョウイン</t>
    </rPh>
    <phoneticPr fontId="1"/>
  </si>
  <si>
    <t>教員３９</t>
    <rPh sb="0" eb="2">
      <t>キョウイン</t>
    </rPh>
    <phoneticPr fontId="1"/>
  </si>
  <si>
    <t>教員４０</t>
    <rPh sb="0" eb="2">
      <t>キョウイン</t>
    </rPh>
    <phoneticPr fontId="1"/>
  </si>
  <si>
    <t>重点的に取り組みたいキーワード</t>
  </si>
  <si>
    <t>コメント</t>
  </si>
  <si>
    <t xml:space="preserve"> 授業力アップデートシート 　集計結果</t>
    <rPh sb="1" eb="3">
      <t>ジュギョウ</t>
    </rPh>
    <rPh sb="3" eb="4">
      <t>チカラ</t>
    </rPh>
    <rPh sb="15" eb="17">
      <t>シュウケイ</t>
    </rPh>
    <rPh sb="17" eb="19">
      <t>ケッカ</t>
    </rPh>
    <phoneticPr fontId="1"/>
  </si>
  <si>
    <t>重点キーワードと目標</t>
    <rPh sb="0" eb="2">
      <t>ジュウテン</t>
    </rPh>
    <rPh sb="8" eb="10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</si>
</sst>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4" borderId="1" xfId="0" applyFill="1" applyBorder="1" applyAlignment="1">
      <alignment vertical="center" shrinkToFit="1"/>
    </xf>
    <xf numFmtId="1" fontId="0" fillId="5" borderId="1" xfId="0" applyNumberFormat="1" applyFill="1" applyBorder="1">
      <alignment vertical="center"/>
    </xf>
    <xf numFmtId="0" fontId="0" fillId="4" borderId="0" xfId="0" applyFill="1">
      <alignment vertical="center"/>
    </xf>
    <xf numFmtId="0" fontId="0" fillId="4" borderId="7" xfId="0" applyFill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4" borderId="1" xfId="0" applyFill="1" applyBorder="1" applyAlignment="1" applyProtection="1">
      <alignment horizontal="center" vertical="center"/>
    </xf>
    <xf numFmtId="0" fontId="0" fillId="3" borderId="0" xfId="0" applyFill="1" applyProtection="1">
      <alignment vertical="center"/>
    </xf>
    <xf numFmtId="0" fontId="0" fillId="3" borderId="0" xfId="0" applyFill="1" applyAlignment="1" applyProtection="1">
      <alignment vertical="center"/>
    </xf>
    <xf numFmtId="0" fontId="5" fillId="3" borderId="0" xfId="1" applyFill="1" applyAlignment="1" applyProtection="1">
      <alignment vertical="center"/>
    </xf>
    <xf numFmtId="0" fontId="2" fillId="4" borderId="1" xfId="0" applyFont="1" applyFill="1" applyBorder="1" applyAlignment="1" applyProtection="1">
      <alignment horizontal="center" vertical="center"/>
    </xf>
    <xf numFmtId="0" fontId="0" fillId="4" borderId="1" xfId="0" applyFill="1" applyBorder="1" applyProtection="1">
      <alignment vertical="center"/>
    </xf>
    <xf numFmtId="0" fontId="0" fillId="4" borderId="1" xfId="0" applyFill="1" applyBorder="1" applyAlignment="1" applyProtection="1">
      <alignment vertical="center"/>
    </xf>
    <xf numFmtId="0" fontId="0" fillId="4" borderId="1" xfId="0" applyFill="1" applyBorder="1" applyAlignment="1" applyProtection="1">
      <alignment horizontal="right" vertical="center"/>
    </xf>
    <xf numFmtId="0" fontId="0" fillId="3" borderId="0" xfId="0" applyFill="1" applyAlignment="1" applyProtection="1">
      <alignment horizontal="right" vertical="center"/>
    </xf>
    <xf numFmtId="0" fontId="0" fillId="3" borderId="0" xfId="0" applyFill="1" applyAlignment="1" applyProtection="1">
      <alignment vertical="center" shrinkToFit="1"/>
    </xf>
    <xf numFmtId="0" fontId="0" fillId="4" borderId="1" xfId="0" applyFill="1" applyBorder="1" applyAlignment="1" applyProtection="1">
      <alignment horizontal="right" vertical="center" shrinkToFit="1"/>
    </xf>
    <xf numFmtId="0" fontId="0" fillId="5" borderId="1" xfId="0" applyFill="1" applyBorder="1" applyProtection="1">
      <alignment vertical="center"/>
    </xf>
    <xf numFmtId="0" fontId="0" fillId="4" borderId="3" xfId="0" applyFill="1" applyBorder="1" applyAlignment="1" applyProtection="1">
      <alignment horizontal="right" vertical="center" shrinkToFit="1"/>
    </xf>
    <xf numFmtId="0" fontId="0" fillId="5" borderId="3" xfId="0" applyFill="1" applyBorder="1" applyProtection="1">
      <alignment vertical="center"/>
    </xf>
    <xf numFmtId="0" fontId="0" fillId="4" borderId="2" xfId="0" applyFill="1" applyBorder="1" applyProtection="1">
      <alignment vertical="center"/>
    </xf>
    <xf numFmtId="0" fontId="0" fillId="6" borderId="2" xfId="0" applyFill="1" applyBorder="1" applyProtection="1">
      <alignment vertical="center"/>
    </xf>
    <xf numFmtId="0" fontId="0" fillId="3" borderId="9" xfId="0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right" vertical="center"/>
    </xf>
    <xf numFmtId="0" fontId="4" fillId="4" borderId="7" xfId="0" applyFont="1" applyFill="1" applyBorder="1" applyAlignment="1">
      <alignment vertical="center"/>
    </xf>
    <xf numFmtId="0" fontId="0" fillId="7" borderId="1" xfId="0" applyFill="1" applyBorder="1" applyAlignment="1" applyProtection="1">
      <alignment vertical="center" shrinkToFit="1"/>
      <protection locked="0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7" fillId="4" borderId="0" xfId="0" applyFont="1" applyFill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 wrapText="1"/>
    </xf>
    <xf numFmtId="0" fontId="8" fillId="4" borderId="12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①授業を楽しむ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第１回集計結果シート!$C$5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第１回集計結果シート!$C$6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D6-465E-8CBA-552D0904DEF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第１回集計結果シート!$C$5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第１回集計結果シート!$C$7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D6-465E-8CBA-552D0904DEFC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第１回集計結果シート!$C$5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第１回集計結果シート!$C$8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D6-465E-8CBA-552D0904DEFC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第１回集計結果シート!$C$5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第１回集計結果シート!$C$9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D6-465E-8CBA-552D0904DEF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⑩振り返り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第１回集計結果シート!$L$5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第１回集計結果シート!$L$6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C-4B90-9825-17B86037A98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第１回集計結果シート!$L$5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第１回集計結果シート!$L$7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C-4B90-9825-17B86037A98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第１回集計結果シート!$L$5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第１回集計結果シート!$L$8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C-4B90-9825-17B86037A98D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第１回集計結果シート!$L$5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第１回集計結果シート!$L$9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3C-4B90-9825-17B86037A9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2229646604218"/>
          <c:y val="3.189787322395405E-2"/>
          <c:w val="0.67713842285215098"/>
          <c:h val="0.9362042535520920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C0-4874-8E0A-0A7754178E71}"/>
              </c:ext>
            </c:extLst>
          </c:dPt>
          <c:dPt>
            <c:idx val="1"/>
            <c:bubble3D val="0"/>
            <c:spPr>
              <a:solidFill>
                <a:schemeClr val="accent2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C0-4874-8E0A-0A7754178E71}"/>
              </c:ext>
            </c:extLst>
          </c:dPt>
          <c:dPt>
            <c:idx val="2"/>
            <c:bubble3D val="0"/>
            <c:spPr>
              <a:solidFill>
                <a:schemeClr val="accent2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C0-4874-8E0A-0A7754178E71}"/>
              </c:ext>
            </c:extLst>
          </c:dPt>
          <c:dPt>
            <c:idx val="3"/>
            <c:bubble3D val="0"/>
            <c:spPr>
              <a:solidFill>
                <a:schemeClr val="accent2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C0-4874-8E0A-0A7754178E71}"/>
              </c:ext>
            </c:extLst>
          </c:dPt>
          <c:dPt>
            <c:idx val="4"/>
            <c:bubble3D val="0"/>
            <c:spPr>
              <a:solidFill>
                <a:schemeClr val="accent2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C0-4874-8E0A-0A7754178E71}"/>
              </c:ext>
            </c:extLst>
          </c:dPt>
          <c:dPt>
            <c:idx val="5"/>
            <c:bubble3D val="0"/>
            <c:spPr>
              <a:solidFill>
                <a:schemeClr val="accent2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0C0-4874-8E0A-0A7754178E71}"/>
              </c:ext>
            </c:extLst>
          </c:dPt>
          <c:dPt>
            <c:idx val="6"/>
            <c:bubble3D val="0"/>
            <c:spPr>
              <a:solidFill>
                <a:schemeClr val="accent2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C0-4874-8E0A-0A7754178E71}"/>
              </c:ext>
            </c:extLst>
          </c:dPt>
          <c:dPt>
            <c:idx val="7"/>
            <c:bubble3D val="0"/>
            <c:spPr>
              <a:solidFill>
                <a:schemeClr val="accent2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0C0-4874-8E0A-0A7754178E71}"/>
              </c:ext>
            </c:extLst>
          </c:dPt>
          <c:dPt>
            <c:idx val="8"/>
            <c:bubble3D val="0"/>
            <c:spPr>
              <a:solidFill>
                <a:schemeClr val="accent2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0C0-4874-8E0A-0A7754178E71}"/>
              </c:ext>
            </c:extLst>
          </c:dPt>
          <c:dPt>
            <c:idx val="9"/>
            <c:bubble3D val="0"/>
            <c:spPr>
              <a:solidFill>
                <a:schemeClr val="accent2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0C0-4874-8E0A-0A7754178E71}"/>
              </c:ext>
            </c:extLst>
          </c:dPt>
          <c:dLbls>
            <c:dLbl>
              <c:idx val="2"/>
              <c:layout>
                <c:manualLayout>
                  <c:x val="4.9735069931391977E-2"/>
                  <c:y val="-6.00577596454919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0-4874-8E0A-0A7754178E71}"/>
                </c:ext>
              </c:extLst>
            </c:dLbl>
            <c:dLbl>
              <c:idx val="3"/>
              <c:layout>
                <c:manualLayout>
                  <c:x val="3.2832062247878477E-2"/>
                  <c:y val="-4.01125379537034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C0-4874-8E0A-0A7754178E71}"/>
                </c:ext>
              </c:extLst>
            </c:dLbl>
            <c:dLbl>
              <c:idx val="4"/>
              <c:layout>
                <c:manualLayout>
                  <c:x val="2.2066759908774731E-2"/>
                  <c:y val="-7.73640644087903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C0-4874-8E0A-0A7754178E71}"/>
                </c:ext>
              </c:extLst>
            </c:dLbl>
            <c:dLbl>
              <c:idx val="6"/>
              <c:layout>
                <c:manualLayout>
                  <c:x val="-0.12707181165730302"/>
                  <c:y val="-0.20114841714329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0C0-4874-8E0A-0A7754178E71}"/>
                </c:ext>
              </c:extLst>
            </c:dLbl>
            <c:dLbl>
              <c:idx val="7"/>
              <c:layout>
                <c:manualLayout>
                  <c:x val="-7.037989301715894E-2"/>
                  <c:y val="-0.13155602467282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0C0-4874-8E0A-0A7754178E71}"/>
                </c:ext>
              </c:extLst>
            </c:dLbl>
            <c:dLbl>
              <c:idx val="8"/>
              <c:layout>
                <c:manualLayout>
                  <c:x val="-0.12469525964514742"/>
                  <c:y val="4.85280400041256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0C0-4874-8E0A-0A7754178E71}"/>
                </c:ext>
              </c:extLst>
            </c:dLbl>
            <c:dLbl>
              <c:idx val="9"/>
              <c:layout>
                <c:manualLayout>
                  <c:x val="-6.3826039736755297E-2"/>
                  <c:y val="1.13712419904792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0C0-4874-8E0A-0A7754178E71}"/>
                </c:ext>
              </c:extLst>
            </c:dLbl>
            <c:numFmt formatCode="0%;\-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第１回結果貼付シート!$N$46:$N$55</c:f>
            </c:multiLvlStrRef>
          </c:cat>
          <c:val>
            <c:numRef>
              <c:f>第１回結果貼付シート!$O$46:$O$55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9-49AC-A547-822ED34BBFC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①授業を楽しむ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第２回集計結果シート!$C$5:$D$5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第２回集計結果シート!$C$6:$D$6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22-47FD-A604-488E23EDB25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第２回集計結果シート!$C$5:$D$5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第２回集計結果シート!$C$7:$D$7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22-47FD-A604-488E23EDB25C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第２回集計結果シート!$C$5:$D$5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第２回集計結果シート!$C$8:$D$8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22-47FD-A604-488E23EDB25C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第２回集計結果シート!$C$5:$D$5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第２回集計結果シート!$C$9:$D$9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22-47FD-A604-488E23EDB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②必要感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第２回集計結果シート!$E$5:$F$5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第２回集計結果シート!$E$6:$F$6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35-4B18-AC60-78B7C56F120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第２回集計結果シート!$E$5:$F$5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第２回集計結果シート!$E$7:$F$7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35-4B18-AC60-78B7C56F1201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第２回集計結果シート!$E$5:$F$5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第２回集計結果シート!$E$8:$F$8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5-4B18-AC60-78B7C56F1201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第２回集計結果シート!$E$5:$F$5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第２回集計結果シート!$E$9:$F$9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35-4B18-AC60-78B7C56F12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③ねらいの明確化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第２回集計結果シート!$G$5:$H$5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第２回集計結果シート!$G$6:$H$6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6-4999-A244-8A60707BCA8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第２回集計結果シート!$G$5:$H$5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第２回集計結果シート!$G$7:$H$7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F6-4999-A244-8A60707BCA8E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第２回集計結果シート!$G$5:$H$5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第２回集計結果シート!$G$8:$H$8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F6-4999-A244-8A60707BCA8E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第２回集計結果シート!$G$5:$H$5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第２回集計結果シート!$G$9:$H$9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F6-4999-A244-8A60707BCA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④学習習慣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第２回集計結果シート!$I$5:$J$5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第２回集計結果シート!$I$6:$J$6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5-4465-9A9B-16C0B102D86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第２回集計結果シート!$I$5:$J$5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第２回集計結果シート!$I$7:$J$7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5-4465-9A9B-16C0B102D867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第２回集計結果シート!$I$5:$J$5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第２回集計結果シート!$I$8:$J$8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5-4465-9A9B-16C0B102D867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第２回集計結果シート!$I$5:$J$5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第２回集計結果シート!$I$9:$J$9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75-4465-9A9B-16C0B102D86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⑤ＩＣＴの活用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第２回集計結果シート!$K$5:$L$5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第２回集計結果シート!$K$6:$L$6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A-40A7-988A-30D49066660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第２回集計結果シート!$K$5:$L$5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第２回集計結果シート!$K$7:$L$7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A-40A7-988A-30D49066660E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第２回集計結果シート!$K$5:$L$5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第２回集計結果シート!$K$8:$L$8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FA-40A7-988A-30D49066660E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第２回集計結果シート!$K$5:$L$5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第２回集計結果シート!$K$9:$L$9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FA-40A7-988A-30D49066660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⑥見取る力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第２回集計結果シート!$M$5:$N$5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第２回集計結果シート!$M$6:$N$6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F-4DB7-A560-ABDF6496425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第２回集計結果シート!$M$5:$N$5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第２回集計結果シート!$M$7:$N$7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F-4DB7-A560-ABDF6496425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第２回集計結果シート!$M$5:$N$5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第２回集計結果シート!$M$8:$N$8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F-4DB7-A560-ABDF6496425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第２回集計結果シート!$M$5:$N$5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第２回集計結果シート!$M$9:$N$9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3F-4DB7-A560-ABDF6496425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⑦児童生徒が主役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第２回集計結果シート!$O$5:$P$5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第２回集計結果シート!$O$6:$P$6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0-4ACF-9741-0DB4A29BBED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第２回集計結果シート!$O$5:$P$5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第２回集計結果シート!$O$7:$P$7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80-4ACF-9741-0DB4A29BBED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第２回集計結果シート!$O$5:$P$5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第２回集計結果シート!$O$8:$P$8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80-4ACF-9741-0DB4A29BBED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第２回集計結果シート!$O$5:$P$5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第２回集計結果シート!$O$9:$P$9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80-4ACF-9741-0DB4A29BBE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⑧コーディネート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第２回集計結果シート!$Q$5:$R$5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第２回集計結果シート!$Q$6:$R$6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4-48C5-BEBD-95AA5521D83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第２回集計結果シート!$Q$5:$R$5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第２回集計結果シート!$Q$7:$R$7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54-48C5-BEBD-95AA5521D83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第２回集計結果シート!$Q$5:$R$5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第２回集計結果シート!$Q$8:$R$8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54-48C5-BEBD-95AA5521D83D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第２回集計結果シート!$Q$5:$R$5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第２回集計結果シート!$Q$9:$R$9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54-48C5-BEBD-95AA5521D8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②必要感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第１回集計結果シート!$D$5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第１回集計結果シート!$D$6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1-46C6-B9CA-E77047FFB85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第１回集計結果シート!$D$5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第１回集計結果シート!$D$7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1-46C6-B9CA-E77047FFB856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第１回集計結果シート!$D$5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第１回集計結果シート!$D$8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1-46C6-B9CA-E77047FFB856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第１回集計結果シート!$D$5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第１回集計結果シート!$D$9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81-46C6-B9CA-E77047FFB8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⑨言葉掛け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第２回集計結果シート!$S$5:$T$5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第２回集計結果シート!$S$6:$T$6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A-4D03-BF26-FC467E6E2EB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第２回集計結果シート!$S$5:$T$5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第２回集計結果シート!$S$7:$T$7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A-4D03-BF26-FC467E6E2EB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第２回集計結果シート!$S$5:$T$5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第２回集計結果シート!$S$8:$T$8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A-4D03-BF26-FC467E6E2EB4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第２回集計結果シート!$S$5:$T$5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第２回集計結果シート!$S$9:$T$9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A-4D03-BF26-FC467E6E2E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⑩振り返り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第２回集計結果シート!$U$5:$V$5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第２回集計結果シート!$U$6:$V$6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2-466B-A031-9D024BE003B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第２回集計結果シート!$U$5:$V$5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第２回集計結果シート!$U$7:$V$7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2-466B-A031-9D024BE003BF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第２回集計結果シート!$U$5:$V$5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第２回集計結果シート!$U$8:$V$8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62-466B-A031-9D024BE003BF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第２回集計結果シート!$U$5:$V$5</c:f>
              <c:strCache>
                <c:ptCount val="2"/>
                <c:pt idx="0">
                  <c:v>第１回</c:v>
                </c:pt>
                <c:pt idx="1">
                  <c:v>第２回</c:v>
                </c:pt>
              </c:strCache>
            </c:strRef>
          </c:cat>
          <c:val>
            <c:numRef>
              <c:f>第２回集計結果シート!$U$9:$V$9</c:f>
              <c:numCache>
                <c:formatCode>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62-466B-A031-9D024BE003B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2229646604218"/>
          <c:y val="3.189787322395405E-2"/>
          <c:w val="0.67713842285215098"/>
          <c:h val="0.93620425355209203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E-4EF8-AB73-E512E4328F6B}"/>
              </c:ext>
            </c:extLst>
          </c:dPt>
          <c:dPt>
            <c:idx val="1"/>
            <c:bubble3D val="0"/>
            <c:spPr>
              <a:solidFill>
                <a:schemeClr val="accent2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68E-4EF8-AB73-E512E4328F6B}"/>
              </c:ext>
            </c:extLst>
          </c:dPt>
          <c:dPt>
            <c:idx val="2"/>
            <c:bubble3D val="0"/>
            <c:spPr>
              <a:solidFill>
                <a:schemeClr val="accent2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68E-4EF8-AB73-E512E4328F6B}"/>
              </c:ext>
            </c:extLst>
          </c:dPt>
          <c:dPt>
            <c:idx val="3"/>
            <c:bubble3D val="0"/>
            <c:spPr>
              <a:solidFill>
                <a:schemeClr val="accent2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68E-4EF8-AB73-E512E4328F6B}"/>
              </c:ext>
            </c:extLst>
          </c:dPt>
          <c:dPt>
            <c:idx val="4"/>
            <c:bubble3D val="0"/>
            <c:spPr>
              <a:solidFill>
                <a:schemeClr val="accent2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68E-4EF8-AB73-E512E4328F6B}"/>
              </c:ext>
            </c:extLst>
          </c:dPt>
          <c:dPt>
            <c:idx val="5"/>
            <c:bubble3D val="0"/>
            <c:spPr>
              <a:solidFill>
                <a:schemeClr val="accent2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68E-4EF8-AB73-E512E4328F6B}"/>
              </c:ext>
            </c:extLst>
          </c:dPt>
          <c:dPt>
            <c:idx val="6"/>
            <c:bubble3D val="0"/>
            <c:spPr>
              <a:solidFill>
                <a:schemeClr val="accent2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68E-4EF8-AB73-E512E4328F6B}"/>
              </c:ext>
            </c:extLst>
          </c:dPt>
          <c:dPt>
            <c:idx val="7"/>
            <c:bubble3D val="0"/>
            <c:spPr>
              <a:solidFill>
                <a:schemeClr val="accent2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68E-4EF8-AB73-E512E4328F6B}"/>
              </c:ext>
            </c:extLst>
          </c:dPt>
          <c:dPt>
            <c:idx val="8"/>
            <c:bubble3D val="0"/>
            <c:spPr>
              <a:solidFill>
                <a:schemeClr val="accent2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68E-4EF8-AB73-E512E4328F6B}"/>
              </c:ext>
            </c:extLst>
          </c:dPt>
          <c:dPt>
            <c:idx val="9"/>
            <c:bubble3D val="0"/>
            <c:spPr>
              <a:solidFill>
                <a:schemeClr val="accent2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68E-4EF8-AB73-E512E4328F6B}"/>
              </c:ext>
            </c:extLst>
          </c:dPt>
          <c:dLbls>
            <c:dLbl>
              <c:idx val="4"/>
              <c:layout>
                <c:manualLayout>
                  <c:x val="6.8912093616311731E-2"/>
                  <c:y val="-8.1624813943438808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8E-4EF8-AB73-E512E4328F6B}"/>
                </c:ext>
              </c:extLst>
            </c:dLbl>
            <c:dLbl>
              <c:idx val="5"/>
              <c:layout>
                <c:manualLayout>
                  <c:x val="-8.4580240317988248E-2"/>
                  <c:y val="0.1650416687302861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8E-4EF8-AB73-E512E4328F6B}"/>
                </c:ext>
              </c:extLst>
            </c:dLbl>
            <c:dLbl>
              <c:idx val="6"/>
              <c:layout>
                <c:manualLayout>
                  <c:x val="-6.7826311377936752E-2"/>
                  <c:y val="0.136322134842377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68E-4EF8-AB73-E512E4328F6B}"/>
                </c:ext>
              </c:extLst>
            </c:dLbl>
            <c:dLbl>
              <c:idx val="7"/>
              <c:layout>
                <c:manualLayout>
                  <c:x val="-9.3412253850329183E-2"/>
                  <c:y val="0.1850860614382677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8E-4EF8-AB73-E512E4328F6B}"/>
                </c:ext>
              </c:extLst>
            </c:dLbl>
            <c:dLbl>
              <c:idx val="8"/>
              <c:layout>
                <c:manualLayout>
                  <c:x val="-0.17998565375964976"/>
                  <c:y val="6.84207999231766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8E-4EF8-AB73-E512E4328F6B}"/>
                </c:ext>
              </c:extLst>
            </c:dLbl>
            <c:numFmt formatCode="0%;\-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第２回結果貼付シート!$N$46:$N$55</c:f>
            </c:multiLvlStrRef>
          </c:cat>
          <c:val>
            <c:numRef>
              <c:f>第２回結果貼付シート!$O$46:$O$55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68E-4EF8-AB73-E512E4328F6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①授業を楽しむ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第３回集計結果シート!$C$5:$E$5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第３回集計結果シート!$C$6:$E$6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8-4E33-9EFB-F33B19B73A1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第３回集計結果シート!$C$5:$E$5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第３回集計結果シート!$C$7:$E$7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58-4E33-9EFB-F33B19B73A16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第３回集計結果シート!$C$5:$E$5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第３回集計結果シート!$C$8:$E$8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58-4E33-9EFB-F33B19B73A16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第３回集計結果シート!$C$5:$E$5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第３回集計結果シート!$C$9:$E$9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58-4E33-9EFB-F33B19B73A1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②必要感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第３回集計結果シート!$F$5:$H$5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第３回集計結果シート!$F$6:$H$6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8-42CE-B3CA-87D64A129AD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第３回集計結果シート!$F$5:$H$5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第３回集計結果シート!$F$7:$H$7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8-42CE-B3CA-87D64A129AD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第３回集計結果シート!$F$5:$H$5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第３回集計結果シート!$F$8:$H$8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8-42CE-B3CA-87D64A129AD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第３回集計結果シート!$F$5:$H$5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第３回集計結果シート!$F$9:$H$9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C8-42CE-B3CA-87D64A129AD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③ねらいの明確化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第３回集計結果シート!$I$5:$K$5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第３回集計結果シート!$I$6:$K$6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A-43A8-98E5-F102D6051FD3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第３回集計結果シート!$I$5:$K$5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第３回集計結果シート!$I$7:$K$7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7A-43A8-98E5-F102D6051FD3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第３回集計結果シート!$I$5:$K$5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第３回集計結果シート!$I$8:$K$8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7A-43A8-98E5-F102D6051FD3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第３回集計結果シート!$I$5:$K$5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第３回集計結果シート!$I$9:$K$9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7A-43A8-98E5-F102D6051FD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④学習習慣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第３回集計結果シート!$L$5:$N$5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第３回集計結果シート!$L$6:$N$6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4B-4F1E-B9B7-37E007AC5CB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第３回集計結果シート!$L$5:$N$5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第３回集計結果シート!$L$7:$N$7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4B-4F1E-B9B7-37E007AC5CB2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第３回集計結果シート!$L$5:$N$5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第３回集計結果シート!$L$8:$N$8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4B-4F1E-B9B7-37E007AC5CB2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第３回集計結果シート!$L$5:$N$5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第３回集計結果シート!$L$9:$N$9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4B-4F1E-B9B7-37E007AC5CB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⑤ＩＣＴの活用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第３回集計結果シート!$O$5:$Q$5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第３回集計結果シート!$O$6:$Q$6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F-4C13-85B6-7A64AC5A0CE6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第３回集計結果シート!$O$5:$Q$5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第３回集計結果シート!$O$7:$Q$7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F-4C13-85B6-7A64AC5A0CE6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第３回集計結果シート!$O$5:$Q$5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第３回集計結果シート!$O$8:$Q$8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5F-4C13-85B6-7A64AC5A0CE6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第３回集計結果シート!$O$5:$Q$5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第３回集計結果シート!$O$9:$Q$9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5F-4C13-85B6-7A64AC5A0C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⑥見取る力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第３回集計結果シート!$R$5:$T$5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第３回集計結果シート!$R$6:$T$6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8-40BE-902D-36F99461681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第３回集計結果シート!$R$5:$T$5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第３回集計結果シート!$R$7:$T$7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8-40BE-902D-36F99461681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第３回集計結果シート!$R$5:$T$5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第３回集計結果シート!$R$8:$T$8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8-40BE-902D-36F994616814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第３回集計結果シート!$R$5:$T$5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第３回集計結果シート!$R$9:$T$9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8-40BE-902D-36F99461681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⑦児童生徒が主役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第３回集計結果シート!$U$5:$W$5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第３回集計結果シート!$U$6:$W$6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55-4107-9D5B-00F67866CB3C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第３回集計結果シート!$U$5:$W$5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第３回集計結果シート!$U$7:$W$7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5-4107-9D5B-00F67866CB3C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第３回集計結果シート!$U$5:$W$5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第３回集計結果シート!$U$8:$W$8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55-4107-9D5B-00F67866CB3C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第３回集計結果シート!$U$5:$W$5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第３回集計結果シート!$U$9:$W$9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55-4107-9D5B-00F67866C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③ねらいの明確化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第１回集計結果シート!$E$5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第１回集計結果シート!$E$6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F-4401-95C9-D1A0E1B1ABD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第１回集計結果シート!$E$5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第１回集計結果シート!$E$7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F-4401-95C9-D1A0E1B1ABD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第１回集計結果シート!$E$5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第１回集計結果シート!$E$8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F-4401-95C9-D1A0E1B1ABD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第１回集計結果シート!$E$5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第１回集計結果シート!$E$9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F-4401-95C9-D1A0E1B1AB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⑧コーディネート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第３回集計結果シート!$X$5:$Z$5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第３回集計結果シート!$X$6:$Z$6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B-46D5-BFBD-08204777CCE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第３回集計結果シート!$X$5:$Z$5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第３回集計結果シート!$X$7:$Z$7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FB-46D5-BFBD-08204777CCE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第３回集計結果シート!$X$5:$Z$5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第３回集計結果シート!$X$8:$Z$8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FB-46D5-BFBD-08204777CCE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第３回集計結果シート!$X$5:$Z$5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第３回集計結果シート!$X$9:$Z$9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FB-46D5-BFBD-08204777CCE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⑨言葉掛け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第３回集計結果シート!$AA$5:$AC$5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第３回集計結果シート!$AA$6:$AC$6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C-43EB-8B9D-8A94E9F4C715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第３回集計結果シート!$AA$5:$AC$5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第３回集計結果シート!$AA$7:$AC$7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6C-43EB-8B9D-8A94E9F4C715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第３回集計結果シート!$AA$5:$AC$5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第３回集計結果シート!$AA$8:$AC$8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6C-43EB-8B9D-8A94E9F4C715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第３回集計結果シート!$AA$5:$AC$5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第３回集計結果シート!$AA$9:$AC$9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6C-43EB-8B9D-8A94E9F4C7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⑩振り返り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第３回集計結果シート!$AD$5:$AF$5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第３回集計結果シート!$AD$6:$AF$6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F-4AE7-AF4B-232839FF0FC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第３回集計結果シート!$AD$5:$AF$5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第３回集計結果シート!$AD$7:$AF$7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6F-4AE7-AF4B-232839FF0FC7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第３回集計結果シート!$AD$5:$AF$5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第３回集計結果シート!$AD$8:$AF$8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6F-4AE7-AF4B-232839FF0FC7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第３回集計結果シート!$AD$5:$AF$5</c:f>
              <c:strCache>
                <c:ptCount val="3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</c:strCache>
            </c:strRef>
          </c:cat>
          <c:val>
            <c:numRef>
              <c:f>第３回集計結果シート!$AD$9:$AF$9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6F-4AE7-AF4B-232839FF0F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2229646604218"/>
          <c:y val="3.189787322395405E-2"/>
          <c:w val="0.67713842285215098"/>
          <c:h val="0.93620425355209203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941-449F-89AD-3EEB874A7A0E}"/>
              </c:ext>
            </c:extLst>
          </c:dPt>
          <c:dPt>
            <c:idx val="1"/>
            <c:bubble3D val="0"/>
            <c:spPr>
              <a:solidFill>
                <a:schemeClr val="accent2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941-449F-89AD-3EEB874A7A0E}"/>
              </c:ext>
            </c:extLst>
          </c:dPt>
          <c:dPt>
            <c:idx val="2"/>
            <c:bubble3D val="0"/>
            <c:spPr>
              <a:solidFill>
                <a:schemeClr val="accent2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941-449F-89AD-3EEB874A7A0E}"/>
              </c:ext>
            </c:extLst>
          </c:dPt>
          <c:dPt>
            <c:idx val="3"/>
            <c:bubble3D val="0"/>
            <c:spPr>
              <a:solidFill>
                <a:schemeClr val="accent2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941-449F-89AD-3EEB874A7A0E}"/>
              </c:ext>
            </c:extLst>
          </c:dPt>
          <c:dPt>
            <c:idx val="4"/>
            <c:bubble3D val="0"/>
            <c:spPr>
              <a:solidFill>
                <a:schemeClr val="accent2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941-449F-89AD-3EEB874A7A0E}"/>
              </c:ext>
            </c:extLst>
          </c:dPt>
          <c:dPt>
            <c:idx val="5"/>
            <c:bubble3D val="0"/>
            <c:spPr>
              <a:solidFill>
                <a:schemeClr val="accent2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941-449F-89AD-3EEB874A7A0E}"/>
              </c:ext>
            </c:extLst>
          </c:dPt>
          <c:dPt>
            <c:idx val="6"/>
            <c:bubble3D val="0"/>
            <c:spPr>
              <a:solidFill>
                <a:schemeClr val="accent2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941-449F-89AD-3EEB874A7A0E}"/>
              </c:ext>
            </c:extLst>
          </c:dPt>
          <c:dPt>
            <c:idx val="7"/>
            <c:bubble3D val="0"/>
            <c:spPr>
              <a:solidFill>
                <a:schemeClr val="accent2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941-449F-89AD-3EEB874A7A0E}"/>
              </c:ext>
            </c:extLst>
          </c:dPt>
          <c:dPt>
            <c:idx val="8"/>
            <c:bubble3D val="0"/>
            <c:spPr>
              <a:solidFill>
                <a:schemeClr val="accent2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941-449F-89AD-3EEB874A7A0E}"/>
              </c:ext>
            </c:extLst>
          </c:dPt>
          <c:dPt>
            <c:idx val="9"/>
            <c:bubble3D val="0"/>
            <c:spPr>
              <a:solidFill>
                <a:schemeClr val="accent2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941-449F-89AD-3EEB874A7A0E}"/>
              </c:ext>
            </c:extLst>
          </c:dPt>
          <c:dLbls>
            <c:dLbl>
              <c:idx val="4"/>
              <c:layout>
                <c:manualLayout>
                  <c:x val="2.9788090408064006E-2"/>
                  <c:y val="-1.2413565772420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941-449F-89AD-3EEB874A7A0E}"/>
                </c:ext>
              </c:extLst>
            </c:dLbl>
            <c:numFmt formatCode="0%;\-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第３回結果貼付シート!$N$46:$N$55</c:f>
            </c:multiLvlStrRef>
          </c:cat>
          <c:val>
            <c:numRef>
              <c:f>第３回結果貼付シート!$O$46:$O$55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941-449F-89AD-3EEB874A7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①授業を楽しむ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第４回集計結果シート!$C$5:$F$5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第４回集計結果シート!$C$6:$F$6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E-41EE-85C8-D5F2352F9B8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第４回集計結果シート!$C$5:$F$5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第４回集計結果シート!$C$7:$F$7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E-41EE-85C8-D5F2352F9B82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第４回集計結果シート!$C$5:$F$5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第４回集計結果シート!$C$8:$F$8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E-41EE-85C8-D5F2352F9B82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第４回集計結果シート!$C$5:$F$5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第４回集計結果シート!$C$9:$F$9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E-41EE-85C8-D5F2352F9B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②必要感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第４回集計結果シート!$G$5:$J$5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第４回集計結果シート!$G$6:$J$6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E-4D62-97F6-1E342E5F3D8B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第４回集計結果シート!$G$5:$J$5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第４回集計結果シート!$G$7:$J$7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E-4D62-97F6-1E342E5F3D8B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第４回集計結果シート!$G$5:$J$5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第４回集計結果シート!$G$8:$J$8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E-4D62-97F6-1E342E5F3D8B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第４回集計結果シート!$G$5:$J$5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第４回集計結果シート!$G$9:$J$9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FE-4D62-97F6-1E342E5F3D8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③ねらいの明確化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第４回集計結果シート!$K$5:$N$5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第４回集計結果シート!$K$6:$N$6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D-4041-93B6-C2ACDB2BD96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第４回集計結果シート!$K$5:$N$5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第４回集計結果シート!$K$7:$N$7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AD-4041-93B6-C2ACDB2BD96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第４回集計結果シート!$K$5:$N$5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第４回集計結果シート!$K$8:$N$8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AD-4041-93B6-C2ACDB2BD96D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第４回集計結果シート!$K$5:$N$5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第４回集計結果シート!$K$9:$N$9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AD-4041-93B6-C2ACDB2BD96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④学習習慣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第４回集計結果シート!$O$5:$R$5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第４回集計結果シート!$O$6:$R$6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47-4CA5-B80D-443B69F5364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第４回集計結果シート!$O$5:$R$5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第４回集計結果シート!$O$7:$R$7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47-4CA5-B80D-443B69F53640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第４回集計結果シート!$O$5:$R$5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第４回集計結果シート!$O$8:$R$8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47-4CA5-B80D-443B69F53640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第４回集計結果シート!$O$5:$R$5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第４回集計結果シート!$O$9:$R$9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47-4CA5-B80D-443B69F536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⑤ＩＣＴの活用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第４回集計結果シート!$S$5:$V$5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第４回集計結果シート!$S$6:$V$6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0C-4F73-8784-D85D5E91593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第４回集計結果シート!$S$5:$V$5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第４回集計結果シート!$S$7:$V$7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C-4F73-8784-D85D5E91593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第４回集計結果シート!$S$5:$V$5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第４回集計結果シート!$S$8:$V$8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0C-4F73-8784-D85D5E91593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第４回集計結果シート!$S$5:$V$5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第４回集計結果シート!$S$9:$V$9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B0C-4F73-8784-D85D5E9159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⑥見取る力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第４回集計結果シート!$W$5:$Z$5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第４回集計結果シート!$W$6:$Z$6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B-4835-A1CC-8E8F50F90FA4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第４回集計結果シート!$W$5:$Z$5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第４回集計結果シート!$W$7:$Z$7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B-4835-A1CC-8E8F50F90FA4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第４回集計結果シート!$W$5:$Z$5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第４回集計結果シート!$W$8:$Z$8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FB-4835-A1CC-8E8F50F90FA4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第４回集計結果シート!$W$5:$Z$5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第４回集計結果シート!$W$9:$Z$9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FB-4835-A1CC-8E8F50F90FA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④学習習慣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第１回集計結果シート!$F$5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第１回集計結果シート!$F$6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4-4E8F-930F-5A29DBB51F87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第１回集計結果シート!$F$5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第１回集計結果シート!$F$7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4-4E8F-930F-5A29DBB51F87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第１回集計結果シート!$F$5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第１回集計結果シート!$F$8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4-4E8F-930F-5A29DBB51F87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第１回集計結果シート!$F$5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第１回集計結果シート!$F$9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34-4E8F-930F-5A29DBB51F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⑦児童生徒が主役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第４回集計結果シート!$AA$5:$AD$5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第４回集計結果シート!$AA$6:$AD$6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5-4FE3-94B3-EA282C5B19DD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第４回集計結果シート!$AA$5:$AD$5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第４回集計結果シート!$AA$7:$AD$7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5-4FE3-94B3-EA282C5B19DD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第４回集計結果シート!$AA$5:$AD$5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第４回集計結果シート!$AA$8:$AD$8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65-4FE3-94B3-EA282C5B19DD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第４回集計結果シート!$AA$5:$AD$5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第４回集計結果シート!$AA$9:$AD$9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65-4FE3-94B3-EA282C5B19D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⑧コーディネート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第４回集計結果シート!$AE$5:$AH$5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第４回集計結果シート!$AE$6:$AH$6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20-4D29-93FF-CE69E88B4F3F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第４回集計結果シート!$AE$5:$AH$5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第４回集計結果シート!$AE$7:$AH$7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20-4D29-93FF-CE69E88B4F3F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第４回集計結果シート!$AE$5:$AH$5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第４回集計結果シート!$AE$8:$AH$8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20-4D29-93FF-CE69E88B4F3F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第４回集計結果シート!$AE$5:$AH$5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第４回集計結果シート!$AE$9:$AH$9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20-4D29-93FF-CE69E88B4F3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⑨言葉掛け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第４回集計結果シート!$AI$5:$AL$5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第４回集計結果シート!$AI$6:$AL$6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0-45C5-A020-F0890F2B6902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第４回集計結果シート!$AI$5:$AL$5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第４回集計結果シート!$AI$7:$AL$7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0-45C5-A020-F0890F2B6902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第４回集計結果シート!$AI$5:$AL$5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第４回集計結果シート!$AI$8:$AL$8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0-45C5-A020-F0890F2B6902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第４回集計結果シート!$AI$5:$AL$5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第４回集計結果シート!$AI$9:$AL$9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00-45C5-A020-F0890F2B69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⑩振り返り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第４回集計結果シート!$AM$5:$AP$5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第４回集計結果シート!$AM$6:$AP$6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2-49CA-82A4-C9B7F0600F70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第４回集計結果シート!$AM$5:$AP$5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第４回集計結果シート!$AM$7:$AP$7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72-49CA-82A4-C9B7F0600F70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第４回集計結果シート!$AM$5:$AP$5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第４回集計結果シート!$AM$8:$AP$8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72-49CA-82A4-C9B7F0600F70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第４回集計結果シート!$AM$5:$AP$5</c:f>
              <c:strCache>
                <c:ptCount val="4"/>
                <c:pt idx="0">
                  <c:v>第１回</c:v>
                </c:pt>
                <c:pt idx="1">
                  <c:v>第２回</c:v>
                </c:pt>
                <c:pt idx="2">
                  <c:v>第３回</c:v>
                </c:pt>
                <c:pt idx="3">
                  <c:v>第４回</c:v>
                </c:pt>
              </c:strCache>
            </c:strRef>
          </c:cat>
          <c:val>
            <c:numRef>
              <c:f>第４回集計結果シート!$AM$9:$AP$9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72-49CA-82A4-C9B7F0600F7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742229646604218"/>
          <c:y val="3.189787322395405E-2"/>
          <c:w val="0.67713842285215098"/>
          <c:h val="0.93620425355209203"/>
        </c:manualLayout>
      </c:layout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2">
                  <a:tint val="4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6B-4DEB-B8BF-4940525CAB8C}"/>
              </c:ext>
            </c:extLst>
          </c:dPt>
          <c:dPt>
            <c:idx val="1"/>
            <c:bubble3D val="0"/>
            <c:spPr>
              <a:solidFill>
                <a:schemeClr val="accent2">
                  <a:tint val="5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6B-4DEB-B8BF-4940525CAB8C}"/>
              </c:ext>
            </c:extLst>
          </c:dPt>
          <c:dPt>
            <c:idx val="2"/>
            <c:bubble3D val="0"/>
            <c:spPr>
              <a:solidFill>
                <a:schemeClr val="accent2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6B-4DEB-B8BF-4940525CAB8C}"/>
              </c:ext>
            </c:extLst>
          </c:dPt>
          <c:dPt>
            <c:idx val="3"/>
            <c:bubble3D val="0"/>
            <c:spPr>
              <a:solidFill>
                <a:schemeClr val="accent2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6B-4DEB-B8BF-4940525CAB8C}"/>
              </c:ext>
            </c:extLst>
          </c:dPt>
          <c:dPt>
            <c:idx val="4"/>
            <c:bubble3D val="0"/>
            <c:spPr>
              <a:solidFill>
                <a:schemeClr val="accent2">
                  <a:tint val="9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6B-4DEB-B8BF-4940525CAB8C}"/>
              </c:ext>
            </c:extLst>
          </c:dPt>
          <c:dPt>
            <c:idx val="5"/>
            <c:bubble3D val="0"/>
            <c:spPr>
              <a:solidFill>
                <a:schemeClr val="accent2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6B-4DEB-B8BF-4940525CAB8C}"/>
              </c:ext>
            </c:extLst>
          </c:dPt>
          <c:dPt>
            <c:idx val="6"/>
            <c:bubble3D val="0"/>
            <c:spPr>
              <a:solidFill>
                <a:schemeClr val="accent2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6B-4DEB-B8BF-4940525CAB8C}"/>
              </c:ext>
            </c:extLst>
          </c:dPt>
          <c:dPt>
            <c:idx val="7"/>
            <c:bubble3D val="0"/>
            <c:spPr>
              <a:solidFill>
                <a:schemeClr val="accent2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C6B-4DEB-B8BF-4940525CAB8C}"/>
              </c:ext>
            </c:extLst>
          </c:dPt>
          <c:dPt>
            <c:idx val="8"/>
            <c:bubble3D val="0"/>
            <c:spPr>
              <a:solidFill>
                <a:schemeClr val="accent2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C6B-4DEB-B8BF-4940525CAB8C}"/>
              </c:ext>
            </c:extLst>
          </c:dPt>
          <c:dPt>
            <c:idx val="9"/>
            <c:bubble3D val="0"/>
            <c:spPr>
              <a:solidFill>
                <a:schemeClr val="accent2">
                  <a:shade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C6B-4DEB-B8BF-4940525CAB8C}"/>
              </c:ext>
            </c:extLst>
          </c:dPt>
          <c:dLbls>
            <c:dLbl>
              <c:idx val="4"/>
              <c:layout>
                <c:manualLayout>
                  <c:x val="2.9970620000761033E-2"/>
                  <c:y val="-3.053890122505060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DEB-B8BF-4940525CAB8C}"/>
                </c:ext>
              </c:extLst>
            </c:dLbl>
            <c:dLbl>
              <c:idx val="5"/>
              <c:layout>
                <c:manualLayout>
                  <c:x val="-0.16683604595190374"/>
                  <c:y val="-1.4502298696209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DEB-B8BF-4940525CAB8C}"/>
                </c:ext>
              </c:extLst>
            </c:dLbl>
            <c:dLbl>
              <c:idx val="6"/>
              <c:layout>
                <c:manualLayout>
                  <c:x val="-7.4815624714350215E-2"/>
                  <c:y val="-0.189966683162579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6B-4DEB-B8BF-4940525CAB8C}"/>
                </c:ext>
              </c:extLst>
            </c:dLbl>
            <c:numFmt formatCode="0%;\-0%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+mn-cs"/>
                  </a:defRPr>
                </a:pPr>
                <a:endParaRPr lang="ja-JP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第４回結果貼付シート!$N$46:$N$55</c:f>
            </c:multiLvlStrRef>
          </c:cat>
          <c:val>
            <c:numRef>
              <c:f>第４回結果貼付シート!$O$46:$O$55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C6B-4DEB-B8BF-4940525CAB8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>
          <a:latin typeface="BIZ UDゴシック" panose="020B0400000000000000" pitchFamily="49" charset="-128"/>
          <a:ea typeface="BIZ UDゴシック" panose="020B0400000000000000" pitchFamily="49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⑤ＩＣＴの活用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第１回集計結果シート!$G$5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第１回集計結果シート!$G$6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B4-43B9-9A4C-D8421322099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第１回集計結果シート!$G$5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第１回集計結果シート!$G$7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4-43B9-9A4C-D84213220991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第１回集計結果シート!$G$5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第１回集計結果シート!$G$8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B4-43B9-9A4C-D84213220991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第１回集計結果シート!$G$5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第１回集計結果シート!$G$9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B4-43B9-9A4C-D842132209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⑥見取る力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第１回集計結果シート!$H$5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第１回集計結果シート!$H$6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08-4C45-9A89-616A669570BA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第１回集計結果シート!$H$5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第１回集計結果シート!$H$7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08-4C45-9A89-616A669570BA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第１回集計結果シート!$H$5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第１回集計結果シート!$H$8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08-4C45-9A89-616A669570BA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第１回集計結果シート!$H$5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第１回集計結果シート!$H$9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08-4C45-9A89-616A669570B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⑦児童生徒が主役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第１回集計結果シート!$I$5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第１回集計結果シート!$I$6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C-4870-BB28-840D41C2A13E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第１回集計結果シート!$I$5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第１回集計結果シート!$I$7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DC-4870-BB28-840D41C2A13E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第１回集計結果シート!$I$5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第１回集計結果シート!$I$8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DC-4870-BB28-840D41C2A13E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第１回集計結果シート!$I$5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第１回集計結果シート!$I$9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DC-4870-BB28-840D41C2A1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⑧コーディネート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第１回集計結果シート!$J$5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第１回集計結果シート!$J$6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F0-4F1A-A774-CC808B620691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第１回集計結果シート!$J$5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第１回集計結果シート!$J$7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F0-4F1A-A774-CC808B620691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第１回集計結果シート!$J$5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第１回集計結果シート!$J$8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F0-4F1A-A774-CC808B620691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第１回集計結果シート!$J$5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第１回集計結果シート!$J$9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F0-4F1A-A774-CC808B62069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600" b="1">
                <a:solidFill>
                  <a:schemeClr val="tx1"/>
                </a:solidFill>
              </a:rPr>
              <a:t>⑨言葉掛け</a:t>
            </a:r>
            <a:endParaRPr lang="ja-JP" sz="16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991671289826474"/>
          <c:y val="0.33993880782834968"/>
          <c:w val="0.81388642408461997"/>
          <c:h val="0.59665408358572869"/>
        </c:manualLayout>
      </c:layout>
      <c:barChart>
        <c:barDir val="bar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第１回集計結果シート!$K$5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第１回集計結果シート!$K$6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B-41B3-97CE-40A2E749A33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第１回集計結果シート!$K$5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第１回集計結果シート!$K$7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B-41B3-97CE-40A2E749A338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第１回集計結果シート!$K$5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第１回集計結果シート!$K$8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B-41B3-97CE-40A2E749A338}"/>
            </c:ext>
          </c:extLst>
        </c:ser>
        <c:ser>
          <c:idx val="3"/>
          <c:order val="3"/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19050" cap="flat" cmpd="sng" algn="ctr">
              <a:solidFill>
                <a:sysClr val="windowText" lastClr="000000"/>
              </a:solidFill>
              <a:round/>
            </a:ln>
            <a:effectLst/>
          </c:spPr>
          <c:invertIfNegative val="0"/>
          <c:dLbls>
            <c:numFmt formatCode="#;\-#;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第１回集計結果シート!$K$5</c:f>
              <c:strCache>
                <c:ptCount val="1"/>
                <c:pt idx="0">
                  <c:v>第１回</c:v>
                </c:pt>
              </c:strCache>
            </c:strRef>
          </c:cat>
          <c:val>
            <c:numRef>
              <c:f>第１回集計結果シート!$K$9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B-41B3-97CE-40A2E749A3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9525">
              <a:solidFill>
                <a:schemeClr val="tx1">
                  <a:lumMod val="35000"/>
                  <a:lumOff val="65000"/>
                </a:schemeClr>
              </a:solidFill>
              <a:prstDash val="dash"/>
            </a:ln>
            <a:effectLst/>
          </c:spPr>
        </c:serLines>
        <c:axId val="1359483871"/>
        <c:axId val="1359490111"/>
      </c:barChart>
      <c:catAx>
        <c:axId val="13594838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90111"/>
        <c:crosses val="autoZero"/>
        <c:auto val="1"/>
        <c:lblAlgn val="ctr"/>
        <c:lblOffset val="100"/>
        <c:noMultiLvlLbl val="0"/>
      </c:catAx>
      <c:valAx>
        <c:axId val="1359490111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3594838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3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2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3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12" Type="http://schemas.openxmlformats.org/officeDocument/2006/relationships/chart" Target="../charts/chart33.xml"/><Relationship Id="rId2" Type="http://schemas.openxmlformats.org/officeDocument/2006/relationships/chart" Target="../charts/chart23.xml"/><Relationship Id="rId1" Type="http://schemas.openxmlformats.org/officeDocument/2006/relationships/image" Target="../media/image1.png"/><Relationship Id="rId6" Type="http://schemas.openxmlformats.org/officeDocument/2006/relationships/chart" Target="../charts/chart27.xml"/><Relationship Id="rId11" Type="http://schemas.openxmlformats.org/officeDocument/2006/relationships/chart" Target="../charts/chart32.xml"/><Relationship Id="rId5" Type="http://schemas.openxmlformats.org/officeDocument/2006/relationships/chart" Target="../charts/chart26.xml"/><Relationship Id="rId10" Type="http://schemas.openxmlformats.org/officeDocument/2006/relationships/chart" Target="../charts/chart31.xml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2" Type="http://schemas.openxmlformats.org/officeDocument/2006/relationships/chart" Target="../charts/chart34.xml"/><Relationship Id="rId1" Type="http://schemas.openxmlformats.org/officeDocument/2006/relationships/image" Target="../media/image1.png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0" Type="http://schemas.openxmlformats.org/officeDocument/2006/relationships/chart" Target="../charts/chart42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0</xdr:row>
      <xdr:rowOff>88900</xdr:rowOff>
    </xdr:from>
    <xdr:to>
      <xdr:col>12</xdr:col>
      <xdr:colOff>1111250</xdr:colOff>
      <xdr:row>1</xdr:row>
      <xdr:rowOff>190500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FC7DCD83-0162-BF9A-0933-3FB40881069B}"/>
            </a:ext>
          </a:extLst>
        </xdr:cNvPr>
        <xdr:cNvSpPr/>
      </xdr:nvSpPr>
      <xdr:spPr>
        <a:xfrm>
          <a:off x="2527300" y="88900"/>
          <a:ext cx="7524750" cy="330200"/>
        </a:xfrm>
        <a:prstGeom prst="borderCallout1">
          <a:avLst>
            <a:gd name="adj1" fmla="val 46820"/>
            <a:gd name="adj2" fmla="val 473"/>
            <a:gd name="adj3" fmla="val 253279"/>
            <a:gd name="adj4" fmla="val -1606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Microsoft</a:t>
          </a:r>
          <a:r>
            <a:rPr kumimoji="1" lang="ja-JP" altLang="en-US" sz="1100" baseline="0"/>
            <a:t> </a:t>
          </a:r>
          <a:r>
            <a:rPr kumimoji="1" lang="en-US" altLang="ja-JP" sz="1100" baseline="0"/>
            <a:t>Form</a:t>
          </a:r>
          <a:r>
            <a:rPr kumimoji="1" lang="ja-JP" altLang="en-US" sz="1100" baseline="0"/>
            <a:t>からコピーしたデータを水色のセルに貼り付けてください。（コピーする範囲は列Ｇ～Ｒ）</a:t>
          </a:r>
          <a:endParaRPr kumimoji="1" lang="en-US" altLang="ja-JP" sz="1100" baseline="0"/>
        </a:p>
        <a:p>
          <a:pPr algn="l"/>
          <a:endParaRPr kumimoji="1" lang="en-US" altLang="ja-JP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444500</xdr:colOff>
      <xdr:row>0</xdr:row>
      <xdr:rowOff>88900</xdr:rowOff>
    </xdr:from>
    <xdr:to>
      <xdr:col>12</xdr:col>
      <xdr:colOff>673100</xdr:colOff>
      <xdr:row>1</xdr:row>
      <xdr:rowOff>222250</xdr:rowOff>
    </xdr:to>
    <xdr:sp macro="" textlink="">
      <xdr:nvSpPr>
        <xdr:cNvPr id="2" name="吹き出し: 線 1">
          <a:extLst>
            <a:ext uri="{FF2B5EF4-FFF2-40B4-BE49-F238E27FC236}">
              <a16:creationId xmlns:a16="http://schemas.microsoft.com/office/drawing/2014/main" id="{B33E0A67-18E8-406D-A3B8-4636E574444E}"/>
            </a:ext>
          </a:extLst>
        </xdr:cNvPr>
        <xdr:cNvSpPr/>
      </xdr:nvSpPr>
      <xdr:spPr>
        <a:xfrm>
          <a:off x="2527300" y="88900"/>
          <a:ext cx="7086600" cy="361950"/>
        </a:xfrm>
        <a:prstGeom prst="borderCallout1">
          <a:avLst>
            <a:gd name="adj1" fmla="val 46820"/>
            <a:gd name="adj2" fmla="val 473"/>
            <a:gd name="adj3" fmla="val 231798"/>
            <a:gd name="adj4" fmla="val -1700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Microsoft Form</a:t>
          </a:r>
          <a:r>
            <a:rPr kumimoji="1" lang="ja-JP" altLang="en-US" sz="1100"/>
            <a:t>からコピーしたデータを水色のセルに貼り付けてください。（コピーする範囲は列Ｇ～Ｓ）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0</xdr:row>
      <xdr:rowOff>63500</xdr:rowOff>
    </xdr:from>
    <xdr:to>
      <xdr:col>12</xdr:col>
      <xdr:colOff>685800</xdr:colOff>
      <xdr:row>1</xdr:row>
      <xdr:rowOff>196850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BDD9B66D-2105-4087-89CD-50CB91C0B5E6}"/>
            </a:ext>
          </a:extLst>
        </xdr:cNvPr>
        <xdr:cNvSpPr/>
      </xdr:nvSpPr>
      <xdr:spPr>
        <a:xfrm>
          <a:off x="2540000" y="63500"/>
          <a:ext cx="7086600" cy="361950"/>
        </a:xfrm>
        <a:prstGeom prst="borderCallout1">
          <a:avLst>
            <a:gd name="adj1" fmla="val 46820"/>
            <a:gd name="adj2" fmla="val 473"/>
            <a:gd name="adj3" fmla="val 231798"/>
            <a:gd name="adj4" fmla="val -1700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Microsoft Form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からコピーしたデータを水色のセルに貼り付けてください。（コピーする範囲は列Ｇ～Ｓ）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438150</xdr:colOff>
      <xdr:row>0</xdr:row>
      <xdr:rowOff>63500</xdr:rowOff>
    </xdr:from>
    <xdr:to>
      <xdr:col>12</xdr:col>
      <xdr:colOff>666750</xdr:colOff>
      <xdr:row>1</xdr:row>
      <xdr:rowOff>196850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F6C2FA3A-0F7F-4E65-8C61-8FF245304645}"/>
            </a:ext>
          </a:extLst>
        </xdr:cNvPr>
        <xdr:cNvSpPr/>
      </xdr:nvSpPr>
      <xdr:spPr>
        <a:xfrm>
          <a:off x="2520950" y="63500"/>
          <a:ext cx="7086600" cy="361950"/>
        </a:xfrm>
        <a:prstGeom prst="borderCallout1">
          <a:avLst>
            <a:gd name="adj1" fmla="val 46820"/>
            <a:gd name="adj2" fmla="val 473"/>
            <a:gd name="adj3" fmla="val 231798"/>
            <a:gd name="adj4" fmla="val -17007"/>
          </a:avLst>
        </a:prstGeom>
        <a:solidFill>
          <a:srgbClr val="156082"/>
        </a:solidFill>
        <a:ln w="19050" cap="flat" cmpd="sng" algn="ctr">
          <a:solidFill>
            <a:srgbClr val="156082">
              <a:shade val="15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Microsoft Form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游ゴシック" panose="020B0400000000000000" pitchFamily="50" charset="-128"/>
              <a:cs typeface="+mn-cs"/>
            </a:rPr>
            <a:t>からコピーしたデータを水色のセルに貼り付けてください。（コピーする範囲は列Ｇ～Ｓ）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37193</xdr:colOff>
      <xdr:row>12</xdr:row>
      <xdr:rowOff>57147</xdr:rowOff>
    </xdr:from>
    <xdr:to>
      <xdr:col>7</xdr:col>
      <xdr:colOff>457102</xdr:colOff>
      <xdr:row>13</xdr:row>
      <xdr:rowOff>125501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4F7C5CD7-DEBE-4BE3-A7E8-B93C662085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73" t="1047" b="49978"/>
        <a:stretch/>
      </xdr:blipFill>
      <xdr:spPr>
        <a:xfrm>
          <a:off x="2678793" y="11690347"/>
          <a:ext cx="2401109" cy="296954"/>
        </a:xfrm>
        <a:prstGeom prst="rect">
          <a:avLst/>
        </a:prstGeom>
      </xdr:spPr>
    </xdr:pic>
    <xdr:clientData/>
  </xdr:twoCellAnchor>
  <xdr:twoCellAnchor editAs="oneCell">
    <xdr:from>
      <xdr:col>8</xdr:col>
      <xdr:colOff>53469</xdr:colOff>
      <xdr:row>12</xdr:row>
      <xdr:rowOff>57147</xdr:rowOff>
    </xdr:from>
    <xdr:to>
      <xdr:col>14</xdr:col>
      <xdr:colOff>353786</xdr:colOff>
      <xdr:row>13</xdr:row>
      <xdr:rowOff>171541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E554A0C4-B0F1-4802-84B9-DAA145A307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8079" r="17231" b="-2998"/>
        <a:stretch/>
      </xdr:blipFill>
      <xdr:spPr>
        <a:xfrm>
          <a:off x="5336669" y="11690347"/>
          <a:ext cx="4262717" cy="342994"/>
        </a:xfrm>
        <a:prstGeom prst="rect">
          <a:avLst/>
        </a:prstGeom>
      </xdr:spPr>
    </xdr:pic>
    <xdr:clientData/>
  </xdr:twoCellAnchor>
  <xdr:twoCellAnchor editAs="oneCell">
    <xdr:from>
      <xdr:col>1</xdr:col>
      <xdr:colOff>339273</xdr:colOff>
      <xdr:row>12</xdr:row>
      <xdr:rowOff>57147</xdr:rowOff>
    </xdr:from>
    <xdr:to>
      <xdr:col>3</xdr:col>
      <xdr:colOff>364673</xdr:colOff>
      <xdr:row>13</xdr:row>
      <xdr:rowOff>139696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C8836E03-A641-462C-BD3C-17724B1D3E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2885" b="48684"/>
        <a:stretch/>
      </xdr:blipFill>
      <xdr:spPr>
        <a:xfrm>
          <a:off x="999673" y="11690347"/>
          <a:ext cx="1346200" cy="311149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15</xdr:row>
      <xdr:rowOff>0</xdr:rowOff>
    </xdr:from>
    <xdr:to>
      <xdr:col>7</xdr:col>
      <xdr:colOff>618937</xdr:colOff>
      <xdr:row>22</xdr:row>
      <xdr:rowOff>106882</xdr:rowOff>
    </xdr:to>
    <xdr:graphicFrame macro="">
      <xdr:nvGraphicFramePr>
        <xdr:cNvPr id="33" name="グラフ 32">
          <a:extLst>
            <a:ext uri="{FF2B5EF4-FFF2-40B4-BE49-F238E27FC236}">
              <a16:creationId xmlns:a16="http://schemas.microsoft.com/office/drawing/2014/main" id="{0681AA28-D813-4E68-B7B8-E4E88928E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146050</xdr:colOff>
      <xdr:row>24</xdr:row>
      <xdr:rowOff>16933</xdr:rowOff>
    </xdr:from>
    <xdr:to>
      <xdr:col>7</xdr:col>
      <xdr:colOff>618937</xdr:colOff>
      <xdr:row>31</xdr:row>
      <xdr:rowOff>123814</xdr:rowOff>
    </xdr:to>
    <xdr:graphicFrame macro="">
      <xdr:nvGraphicFramePr>
        <xdr:cNvPr id="34" name="グラフ 33">
          <a:extLst>
            <a:ext uri="{FF2B5EF4-FFF2-40B4-BE49-F238E27FC236}">
              <a16:creationId xmlns:a16="http://schemas.microsoft.com/office/drawing/2014/main" id="{8A321233-8125-4EF4-B320-B6080C830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25400</xdr:colOff>
      <xdr:row>0</xdr:row>
      <xdr:rowOff>82550</xdr:rowOff>
    </xdr:from>
    <xdr:to>
      <xdr:col>8</xdr:col>
      <xdr:colOff>419100</xdr:colOff>
      <xdr:row>1</xdr:row>
      <xdr:rowOff>215900</xdr:rowOff>
    </xdr:to>
    <xdr:sp macro="" textlink="">
      <xdr:nvSpPr>
        <xdr:cNvPr id="35" name="吹き出し: 線 34">
          <a:extLst>
            <a:ext uri="{FF2B5EF4-FFF2-40B4-BE49-F238E27FC236}">
              <a16:creationId xmlns:a16="http://schemas.microsoft.com/office/drawing/2014/main" id="{BB6CB479-7069-48E6-BB69-E3F78F15ADD6}"/>
            </a:ext>
          </a:extLst>
        </xdr:cNvPr>
        <xdr:cNvSpPr/>
      </xdr:nvSpPr>
      <xdr:spPr>
        <a:xfrm>
          <a:off x="685800" y="82550"/>
          <a:ext cx="5016500" cy="361950"/>
        </a:xfrm>
        <a:prstGeom prst="borderCallout1">
          <a:avLst>
            <a:gd name="adj1" fmla="val 101206"/>
            <a:gd name="adj2" fmla="val -34"/>
            <a:gd name="adj3" fmla="val 231798"/>
            <a:gd name="adj4" fmla="val 12584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「第１回」「４月」等、表示したい系列名を入力してください。</a:t>
          </a:r>
        </a:p>
      </xdr:txBody>
    </xdr:sp>
    <xdr:clientData/>
  </xdr:twoCellAnchor>
  <xdr:twoCellAnchor>
    <xdr:from>
      <xdr:col>1</xdr:col>
      <xdr:colOff>146050</xdr:colOff>
      <xdr:row>33</xdr:row>
      <xdr:rowOff>40217</xdr:rowOff>
    </xdr:from>
    <xdr:to>
      <xdr:col>7</xdr:col>
      <xdr:colOff>618937</xdr:colOff>
      <xdr:row>40</xdr:row>
      <xdr:rowOff>147098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6043D712-985D-41CD-831D-653272566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146050</xdr:colOff>
      <xdr:row>42</xdr:row>
      <xdr:rowOff>25400</xdr:rowOff>
    </xdr:from>
    <xdr:to>
      <xdr:col>7</xdr:col>
      <xdr:colOff>625380</xdr:colOff>
      <xdr:row>49</xdr:row>
      <xdr:rowOff>132282</xdr:rowOff>
    </xdr:to>
    <xdr:graphicFrame macro="">
      <xdr:nvGraphicFramePr>
        <xdr:cNvPr id="37" name="グラフ 36">
          <a:extLst>
            <a:ext uri="{FF2B5EF4-FFF2-40B4-BE49-F238E27FC236}">
              <a16:creationId xmlns:a16="http://schemas.microsoft.com/office/drawing/2014/main" id="{6C810F66-A6B3-4CC2-9CE9-8E0B886A4D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146050</xdr:colOff>
      <xdr:row>51</xdr:row>
      <xdr:rowOff>76200</xdr:rowOff>
    </xdr:from>
    <xdr:to>
      <xdr:col>7</xdr:col>
      <xdr:colOff>625380</xdr:colOff>
      <xdr:row>58</xdr:row>
      <xdr:rowOff>183081</xdr:rowOff>
    </xdr:to>
    <xdr:graphicFrame macro="">
      <xdr:nvGraphicFramePr>
        <xdr:cNvPr id="38" name="グラフ 37">
          <a:extLst>
            <a:ext uri="{FF2B5EF4-FFF2-40B4-BE49-F238E27FC236}">
              <a16:creationId xmlns:a16="http://schemas.microsoft.com/office/drawing/2014/main" id="{50692146-A9AB-4276-B5A0-A1B3209FC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95250</xdr:colOff>
      <xdr:row>15</xdr:row>
      <xdr:rowOff>0</xdr:rowOff>
    </xdr:from>
    <xdr:to>
      <xdr:col>14</xdr:col>
      <xdr:colOff>568137</xdr:colOff>
      <xdr:row>22</xdr:row>
      <xdr:rowOff>106882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8FA2876C-7A99-4F1C-8CA6-DA017552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24</xdr:row>
      <xdr:rowOff>16932</xdr:rowOff>
    </xdr:from>
    <xdr:to>
      <xdr:col>14</xdr:col>
      <xdr:colOff>568137</xdr:colOff>
      <xdr:row>31</xdr:row>
      <xdr:rowOff>123814</xdr:rowOff>
    </xdr:to>
    <xdr:graphicFrame macro="">
      <xdr:nvGraphicFramePr>
        <xdr:cNvPr id="40" name="グラフ 39">
          <a:extLst>
            <a:ext uri="{FF2B5EF4-FFF2-40B4-BE49-F238E27FC236}">
              <a16:creationId xmlns:a16="http://schemas.microsoft.com/office/drawing/2014/main" id="{8F12AF38-4B17-41E4-A9BA-930549D3C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95250</xdr:colOff>
      <xdr:row>33</xdr:row>
      <xdr:rowOff>40216</xdr:rowOff>
    </xdr:from>
    <xdr:to>
      <xdr:col>14</xdr:col>
      <xdr:colOff>568137</xdr:colOff>
      <xdr:row>40</xdr:row>
      <xdr:rowOff>147098</xdr:rowOff>
    </xdr:to>
    <xdr:graphicFrame macro="">
      <xdr:nvGraphicFramePr>
        <xdr:cNvPr id="41" name="グラフ 40">
          <a:extLst>
            <a:ext uri="{FF2B5EF4-FFF2-40B4-BE49-F238E27FC236}">
              <a16:creationId xmlns:a16="http://schemas.microsoft.com/office/drawing/2014/main" id="{B37067C2-CBDC-4B7E-88BA-51A6D48EF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42</xdr:row>
      <xdr:rowOff>25401</xdr:rowOff>
    </xdr:from>
    <xdr:to>
      <xdr:col>14</xdr:col>
      <xdr:colOff>568137</xdr:colOff>
      <xdr:row>49</xdr:row>
      <xdr:rowOff>132282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C5871623-F57D-445A-9B5D-0A0985D4F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95250</xdr:colOff>
      <xdr:row>51</xdr:row>
      <xdr:rowOff>76199</xdr:rowOff>
    </xdr:from>
    <xdr:to>
      <xdr:col>14</xdr:col>
      <xdr:colOff>568137</xdr:colOff>
      <xdr:row>58</xdr:row>
      <xdr:rowOff>183081</xdr:rowOff>
    </xdr:to>
    <xdr:graphicFrame macro="">
      <xdr:nvGraphicFramePr>
        <xdr:cNvPr id="43" name="グラフ 42">
          <a:extLst>
            <a:ext uri="{FF2B5EF4-FFF2-40B4-BE49-F238E27FC236}">
              <a16:creationId xmlns:a16="http://schemas.microsoft.com/office/drawing/2014/main" id="{083FE0B4-CEE6-4DBC-879B-E661739DC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46853</xdr:colOff>
      <xdr:row>60</xdr:row>
      <xdr:rowOff>15207</xdr:rowOff>
    </xdr:from>
    <xdr:to>
      <xdr:col>9</xdr:col>
      <xdr:colOff>9071</xdr:colOff>
      <xdr:row>71</xdr:row>
      <xdr:rowOff>181429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418D82-B572-BC9C-887A-401C4E5B0F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37193</xdr:colOff>
      <xdr:row>12</xdr:row>
      <xdr:rowOff>57147</xdr:rowOff>
    </xdr:from>
    <xdr:to>
      <xdr:col>7</xdr:col>
      <xdr:colOff>457102</xdr:colOff>
      <xdr:row>13</xdr:row>
      <xdr:rowOff>125501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D7C31D8-46F3-472F-A45A-50B56C2075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73" t="1047" b="49978"/>
        <a:stretch/>
      </xdr:blipFill>
      <xdr:spPr>
        <a:xfrm>
          <a:off x="2678793" y="2819397"/>
          <a:ext cx="2401109" cy="296954"/>
        </a:xfrm>
        <a:prstGeom prst="rect">
          <a:avLst/>
        </a:prstGeom>
      </xdr:spPr>
    </xdr:pic>
    <xdr:clientData/>
  </xdr:twoCellAnchor>
  <xdr:twoCellAnchor editAs="oneCell">
    <xdr:from>
      <xdr:col>8</xdr:col>
      <xdr:colOff>53469</xdr:colOff>
      <xdr:row>12</xdr:row>
      <xdr:rowOff>57147</xdr:rowOff>
    </xdr:from>
    <xdr:to>
      <xdr:col>14</xdr:col>
      <xdr:colOff>353786</xdr:colOff>
      <xdr:row>13</xdr:row>
      <xdr:rowOff>171541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C9D347-3366-49A8-A192-C81A1410E0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8079" r="17231" b="-2998"/>
        <a:stretch/>
      </xdr:blipFill>
      <xdr:spPr>
        <a:xfrm>
          <a:off x="5336669" y="2819397"/>
          <a:ext cx="4262717" cy="342994"/>
        </a:xfrm>
        <a:prstGeom prst="rect">
          <a:avLst/>
        </a:prstGeom>
      </xdr:spPr>
    </xdr:pic>
    <xdr:clientData/>
  </xdr:twoCellAnchor>
  <xdr:twoCellAnchor editAs="oneCell">
    <xdr:from>
      <xdr:col>1</xdr:col>
      <xdr:colOff>339273</xdr:colOff>
      <xdr:row>12</xdr:row>
      <xdr:rowOff>57147</xdr:rowOff>
    </xdr:from>
    <xdr:to>
      <xdr:col>3</xdr:col>
      <xdr:colOff>364673</xdr:colOff>
      <xdr:row>13</xdr:row>
      <xdr:rowOff>139696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1478B9B-9937-4B86-9685-2FE89D0F9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2885" b="48684"/>
        <a:stretch/>
      </xdr:blipFill>
      <xdr:spPr>
        <a:xfrm>
          <a:off x="999673" y="2819397"/>
          <a:ext cx="1346200" cy="311149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15</xdr:row>
      <xdr:rowOff>0</xdr:rowOff>
    </xdr:from>
    <xdr:to>
      <xdr:col>7</xdr:col>
      <xdr:colOff>618937</xdr:colOff>
      <xdr:row>22</xdr:row>
      <xdr:rowOff>106882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35FCF8-02D9-4C97-84A3-B559092A6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146050</xdr:colOff>
      <xdr:row>24</xdr:row>
      <xdr:rowOff>44450</xdr:rowOff>
    </xdr:from>
    <xdr:to>
      <xdr:col>7</xdr:col>
      <xdr:colOff>618937</xdr:colOff>
      <xdr:row>31</xdr:row>
      <xdr:rowOff>151332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376D7-5159-4D54-B5E3-00ABF738C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660400</xdr:colOff>
      <xdr:row>0</xdr:row>
      <xdr:rowOff>82550</xdr:rowOff>
    </xdr:from>
    <xdr:to>
      <xdr:col>11</xdr:col>
      <xdr:colOff>391886</xdr:colOff>
      <xdr:row>1</xdr:row>
      <xdr:rowOff>215900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AD7A993D-FF77-4E2E-B49D-73ABB4C64EAC}"/>
            </a:ext>
          </a:extLst>
        </xdr:cNvPr>
        <xdr:cNvSpPr/>
      </xdr:nvSpPr>
      <xdr:spPr>
        <a:xfrm>
          <a:off x="2647043" y="82550"/>
          <a:ext cx="5029200" cy="360136"/>
        </a:xfrm>
        <a:prstGeom prst="borderCallout1">
          <a:avLst>
            <a:gd name="adj1" fmla="val 101206"/>
            <a:gd name="adj2" fmla="val -34"/>
            <a:gd name="adj3" fmla="val 233552"/>
            <a:gd name="adj4" fmla="val -1308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「第２回」「７月」等、表示したい系列名を入力してください。</a:t>
          </a:r>
        </a:p>
      </xdr:txBody>
    </xdr:sp>
    <xdr:clientData/>
  </xdr:twoCellAnchor>
  <xdr:twoCellAnchor>
    <xdr:from>
      <xdr:col>1</xdr:col>
      <xdr:colOff>146050</xdr:colOff>
      <xdr:row>33</xdr:row>
      <xdr:rowOff>44450</xdr:rowOff>
    </xdr:from>
    <xdr:to>
      <xdr:col>7</xdr:col>
      <xdr:colOff>618937</xdr:colOff>
      <xdr:row>40</xdr:row>
      <xdr:rowOff>151332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3F3C0C-E9BF-4930-ADD3-CCA0CE4CB8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146050</xdr:colOff>
      <xdr:row>42</xdr:row>
      <xdr:rowOff>44450</xdr:rowOff>
    </xdr:from>
    <xdr:to>
      <xdr:col>7</xdr:col>
      <xdr:colOff>618937</xdr:colOff>
      <xdr:row>49</xdr:row>
      <xdr:rowOff>151332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5E005F-3DA9-4D2B-8891-9E7440F476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146050</xdr:colOff>
      <xdr:row>51</xdr:row>
      <xdr:rowOff>44450</xdr:rowOff>
    </xdr:from>
    <xdr:to>
      <xdr:col>7</xdr:col>
      <xdr:colOff>618937</xdr:colOff>
      <xdr:row>58</xdr:row>
      <xdr:rowOff>151332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58C405-DAC8-401F-8769-E43C5E0DB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95250</xdr:colOff>
      <xdr:row>15</xdr:row>
      <xdr:rowOff>0</xdr:rowOff>
    </xdr:from>
    <xdr:to>
      <xdr:col>14</xdr:col>
      <xdr:colOff>568137</xdr:colOff>
      <xdr:row>22</xdr:row>
      <xdr:rowOff>106882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6163922-B0B9-4154-8CD4-1D4ADB932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24</xdr:row>
      <xdr:rowOff>44450</xdr:rowOff>
    </xdr:from>
    <xdr:to>
      <xdr:col>14</xdr:col>
      <xdr:colOff>568137</xdr:colOff>
      <xdr:row>31</xdr:row>
      <xdr:rowOff>151332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E9D8A5-9A0A-41C6-91A9-2AAC053A3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95250</xdr:colOff>
      <xdr:row>33</xdr:row>
      <xdr:rowOff>44450</xdr:rowOff>
    </xdr:from>
    <xdr:to>
      <xdr:col>14</xdr:col>
      <xdr:colOff>568137</xdr:colOff>
      <xdr:row>40</xdr:row>
      <xdr:rowOff>151332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2C029CA-4068-46B1-B42D-53DA8B87C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42</xdr:row>
      <xdr:rowOff>44450</xdr:rowOff>
    </xdr:from>
    <xdr:to>
      <xdr:col>14</xdr:col>
      <xdr:colOff>568137</xdr:colOff>
      <xdr:row>49</xdr:row>
      <xdr:rowOff>151332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84F299-82A1-4278-8607-458E8556B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95250</xdr:colOff>
      <xdr:row>51</xdr:row>
      <xdr:rowOff>44450</xdr:rowOff>
    </xdr:from>
    <xdr:to>
      <xdr:col>14</xdr:col>
      <xdr:colOff>568137</xdr:colOff>
      <xdr:row>58</xdr:row>
      <xdr:rowOff>151332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0721713-D745-40BA-A9E4-A0703EE3C8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138857</xdr:colOff>
      <xdr:row>60</xdr:row>
      <xdr:rowOff>16390</xdr:rowOff>
    </xdr:from>
    <xdr:to>
      <xdr:col>9</xdr:col>
      <xdr:colOff>9071</xdr:colOff>
      <xdr:row>71</xdr:row>
      <xdr:rowOff>136072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BE73F29-296A-40F2-B76D-5552178C01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37193</xdr:colOff>
      <xdr:row>12</xdr:row>
      <xdr:rowOff>57147</xdr:rowOff>
    </xdr:from>
    <xdr:to>
      <xdr:col>7</xdr:col>
      <xdr:colOff>457102</xdr:colOff>
      <xdr:row>13</xdr:row>
      <xdr:rowOff>125501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E53EB83-6F9C-4302-8DBD-5C65D83A8D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73" t="1047" b="49978"/>
        <a:stretch/>
      </xdr:blipFill>
      <xdr:spPr>
        <a:xfrm>
          <a:off x="2678793" y="2819397"/>
          <a:ext cx="2401109" cy="296954"/>
        </a:xfrm>
        <a:prstGeom prst="rect">
          <a:avLst/>
        </a:prstGeom>
      </xdr:spPr>
    </xdr:pic>
    <xdr:clientData/>
  </xdr:twoCellAnchor>
  <xdr:twoCellAnchor editAs="oneCell">
    <xdr:from>
      <xdr:col>8</xdr:col>
      <xdr:colOff>53469</xdr:colOff>
      <xdr:row>12</xdr:row>
      <xdr:rowOff>57147</xdr:rowOff>
    </xdr:from>
    <xdr:to>
      <xdr:col>14</xdr:col>
      <xdr:colOff>353786</xdr:colOff>
      <xdr:row>13</xdr:row>
      <xdr:rowOff>171541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49BD6F4-E177-4979-9EEF-A09415AFAC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8079" r="17231" b="-2998"/>
        <a:stretch/>
      </xdr:blipFill>
      <xdr:spPr>
        <a:xfrm>
          <a:off x="5336669" y="2819397"/>
          <a:ext cx="4262717" cy="342994"/>
        </a:xfrm>
        <a:prstGeom prst="rect">
          <a:avLst/>
        </a:prstGeom>
      </xdr:spPr>
    </xdr:pic>
    <xdr:clientData/>
  </xdr:twoCellAnchor>
  <xdr:twoCellAnchor editAs="oneCell">
    <xdr:from>
      <xdr:col>1</xdr:col>
      <xdr:colOff>339273</xdr:colOff>
      <xdr:row>12</xdr:row>
      <xdr:rowOff>57147</xdr:rowOff>
    </xdr:from>
    <xdr:to>
      <xdr:col>3</xdr:col>
      <xdr:colOff>364673</xdr:colOff>
      <xdr:row>13</xdr:row>
      <xdr:rowOff>139696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0686003-D3D9-4144-9D3B-67A5EE713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2885" b="48684"/>
        <a:stretch/>
      </xdr:blipFill>
      <xdr:spPr>
        <a:xfrm>
          <a:off x="1006023" y="2994022"/>
          <a:ext cx="1358900" cy="304799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15</xdr:row>
      <xdr:rowOff>0</xdr:rowOff>
    </xdr:from>
    <xdr:to>
      <xdr:col>7</xdr:col>
      <xdr:colOff>618937</xdr:colOff>
      <xdr:row>22</xdr:row>
      <xdr:rowOff>106882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DFC70E-996F-4B3A-9C5C-6D29F9D12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146050</xdr:colOff>
      <xdr:row>24</xdr:row>
      <xdr:rowOff>67983</xdr:rowOff>
    </xdr:from>
    <xdr:to>
      <xdr:col>7</xdr:col>
      <xdr:colOff>618937</xdr:colOff>
      <xdr:row>31</xdr:row>
      <xdr:rowOff>174864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0DF45-EC32-4564-A751-D8478CA0D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25400</xdr:colOff>
      <xdr:row>0</xdr:row>
      <xdr:rowOff>34925</xdr:rowOff>
    </xdr:from>
    <xdr:to>
      <xdr:col>12</xdr:col>
      <xdr:colOff>419100</xdr:colOff>
      <xdr:row>1</xdr:row>
      <xdr:rowOff>168275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C310BF27-6301-4235-A563-8AE524F5E7B6}"/>
            </a:ext>
          </a:extLst>
        </xdr:cNvPr>
        <xdr:cNvSpPr/>
      </xdr:nvSpPr>
      <xdr:spPr>
        <a:xfrm>
          <a:off x="3319463" y="34925"/>
          <a:ext cx="5005387" cy="363538"/>
        </a:xfrm>
        <a:prstGeom prst="borderCallout1">
          <a:avLst>
            <a:gd name="adj1" fmla="val 101206"/>
            <a:gd name="adj2" fmla="val -34"/>
            <a:gd name="adj3" fmla="val 242286"/>
            <a:gd name="adj4" fmla="val -13419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「第３回」「１０月」等、表示したい系列名を入力してください。</a:t>
          </a:r>
        </a:p>
      </xdr:txBody>
    </xdr:sp>
    <xdr:clientData/>
  </xdr:twoCellAnchor>
  <xdr:twoCellAnchor>
    <xdr:from>
      <xdr:col>1</xdr:col>
      <xdr:colOff>146050</xdr:colOff>
      <xdr:row>33</xdr:row>
      <xdr:rowOff>93756</xdr:rowOff>
    </xdr:from>
    <xdr:to>
      <xdr:col>7</xdr:col>
      <xdr:colOff>618937</xdr:colOff>
      <xdr:row>40</xdr:row>
      <xdr:rowOff>200637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955F882-B88C-4666-8B7A-7115432678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146050</xdr:colOff>
      <xdr:row>42</xdr:row>
      <xdr:rowOff>70225</xdr:rowOff>
    </xdr:from>
    <xdr:to>
      <xdr:col>7</xdr:col>
      <xdr:colOff>618937</xdr:colOff>
      <xdr:row>49</xdr:row>
      <xdr:rowOff>177106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B70228-2765-40C7-BF0B-982CD3CD4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146050</xdr:colOff>
      <xdr:row>51</xdr:row>
      <xdr:rowOff>20171</xdr:rowOff>
    </xdr:from>
    <xdr:to>
      <xdr:col>7</xdr:col>
      <xdr:colOff>618937</xdr:colOff>
      <xdr:row>58</xdr:row>
      <xdr:rowOff>127053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551031-A555-4835-BDEA-888A5E724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95250</xdr:colOff>
      <xdr:row>15</xdr:row>
      <xdr:rowOff>0</xdr:rowOff>
    </xdr:from>
    <xdr:to>
      <xdr:col>14</xdr:col>
      <xdr:colOff>568137</xdr:colOff>
      <xdr:row>22</xdr:row>
      <xdr:rowOff>106882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E7A100-6BA6-497C-9A87-05A97FEE8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24</xdr:row>
      <xdr:rowOff>67983</xdr:rowOff>
    </xdr:from>
    <xdr:to>
      <xdr:col>14</xdr:col>
      <xdr:colOff>568137</xdr:colOff>
      <xdr:row>31</xdr:row>
      <xdr:rowOff>174864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FC82F6-B529-4A70-B3D1-91852192C4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95250</xdr:colOff>
      <xdr:row>33</xdr:row>
      <xdr:rowOff>93756</xdr:rowOff>
    </xdr:from>
    <xdr:to>
      <xdr:col>14</xdr:col>
      <xdr:colOff>568137</xdr:colOff>
      <xdr:row>40</xdr:row>
      <xdr:rowOff>200637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5C2956-EFBB-460F-B071-22FD5C901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42</xdr:row>
      <xdr:rowOff>70225</xdr:rowOff>
    </xdr:from>
    <xdr:to>
      <xdr:col>14</xdr:col>
      <xdr:colOff>568137</xdr:colOff>
      <xdr:row>49</xdr:row>
      <xdr:rowOff>177106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2A2954C-2910-457A-AB54-B94B205F8D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95250</xdr:colOff>
      <xdr:row>51</xdr:row>
      <xdr:rowOff>20171</xdr:rowOff>
    </xdr:from>
    <xdr:to>
      <xdr:col>14</xdr:col>
      <xdr:colOff>568137</xdr:colOff>
      <xdr:row>58</xdr:row>
      <xdr:rowOff>127053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F2FB346-0A20-482A-B4C0-CC446E95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138857</xdr:colOff>
      <xdr:row>60</xdr:row>
      <xdr:rowOff>16390</xdr:rowOff>
    </xdr:from>
    <xdr:to>
      <xdr:col>8</xdr:col>
      <xdr:colOff>654050</xdr:colOff>
      <xdr:row>71</xdr:row>
      <xdr:rowOff>171450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A9700B-A18D-4D1C-B6DC-B8E4AACCF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37193</xdr:colOff>
      <xdr:row>12</xdr:row>
      <xdr:rowOff>57147</xdr:rowOff>
    </xdr:from>
    <xdr:to>
      <xdr:col>7</xdr:col>
      <xdr:colOff>457102</xdr:colOff>
      <xdr:row>13</xdr:row>
      <xdr:rowOff>125501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348EBBC-954E-4746-AE98-22D24A8F41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1673" t="1047" b="49978"/>
        <a:stretch/>
      </xdr:blipFill>
      <xdr:spPr>
        <a:xfrm>
          <a:off x="2678793" y="3054347"/>
          <a:ext cx="2401109" cy="296954"/>
        </a:xfrm>
        <a:prstGeom prst="rect">
          <a:avLst/>
        </a:prstGeom>
      </xdr:spPr>
    </xdr:pic>
    <xdr:clientData/>
  </xdr:twoCellAnchor>
  <xdr:twoCellAnchor editAs="oneCell">
    <xdr:from>
      <xdr:col>8</xdr:col>
      <xdr:colOff>53469</xdr:colOff>
      <xdr:row>12</xdr:row>
      <xdr:rowOff>57147</xdr:rowOff>
    </xdr:from>
    <xdr:to>
      <xdr:col>14</xdr:col>
      <xdr:colOff>353786</xdr:colOff>
      <xdr:row>13</xdr:row>
      <xdr:rowOff>171541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C7CB803-F3B2-49FB-899C-8BFD07C16C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48079" r="17231" b="-2998"/>
        <a:stretch/>
      </xdr:blipFill>
      <xdr:spPr>
        <a:xfrm>
          <a:off x="5336669" y="3054347"/>
          <a:ext cx="4262717" cy="342994"/>
        </a:xfrm>
        <a:prstGeom prst="rect">
          <a:avLst/>
        </a:prstGeom>
      </xdr:spPr>
    </xdr:pic>
    <xdr:clientData/>
  </xdr:twoCellAnchor>
  <xdr:twoCellAnchor editAs="oneCell">
    <xdr:from>
      <xdr:col>1</xdr:col>
      <xdr:colOff>339273</xdr:colOff>
      <xdr:row>12</xdr:row>
      <xdr:rowOff>57147</xdr:rowOff>
    </xdr:from>
    <xdr:to>
      <xdr:col>3</xdr:col>
      <xdr:colOff>364673</xdr:colOff>
      <xdr:row>13</xdr:row>
      <xdr:rowOff>139696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5CABE1F-E06B-4ECF-B367-953471FDFE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2885" b="48684"/>
        <a:stretch/>
      </xdr:blipFill>
      <xdr:spPr>
        <a:xfrm>
          <a:off x="999673" y="3054347"/>
          <a:ext cx="1346200" cy="311149"/>
        </a:xfrm>
        <a:prstGeom prst="rect">
          <a:avLst/>
        </a:prstGeom>
      </xdr:spPr>
    </xdr:pic>
    <xdr:clientData/>
  </xdr:twoCellAnchor>
  <xdr:twoCellAnchor>
    <xdr:from>
      <xdr:col>1</xdr:col>
      <xdr:colOff>146050</xdr:colOff>
      <xdr:row>13</xdr:row>
      <xdr:rowOff>149413</xdr:rowOff>
    </xdr:from>
    <xdr:to>
      <xdr:col>7</xdr:col>
      <xdr:colOff>618937</xdr:colOff>
      <xdr:row>22</xdr:row>
      <xdr:rowOff>50551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AB370D-4C66-46E8-9FCB-B77FE604A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146050</xdr:colOff>
      <xdr:row>22</xdr:row>
      <xdr:rowOff>217395</xdr:rowOff>
    </xdr:from>
    <xdr:to>
      <xdr:col>7</xdr:col>
      <xdr:colOff>618937</xdr:colOff>
      <xdr:row>31</xdr:row>
      <xdr:rowOff>118535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C4E3F-B940-4B86-9720-8635AB49E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2309</xdr:colOff>
      <xdr:row>0</xdr:row>
      <xdr:rowOff>71005</xdr:rowOff>
    </xdr:from>
    <xdr:to>
      <xdr:col>13</xdr:col>
      <xdr:colOff>396008</xdr:colOff>
      <xdr:row>1</xdr:row>
      <xdr:rowOff>204355</xdr:rowOff>
    </xdr:to>
    <xdr:sp macro="" textlink="">
      <xdr:nvSpPr>
        <xdr:cNvPr id="7" name="吹き出し: 線 6">
          <a:extLst>
            <a:ext uri="{FF2B5EF4-FFF2-40B4-BE49-F238E27FC236}">
              <a16:creationId xmlns:a16="http://schemas.microsoft.com/office/drawing/2014/main" id="{2B9EB911-F00F-4615-AF7D-C0958A98B81D}"/>
            </a:ext>
          </a:extLst>
        </xdr:cNvPr>
        <xdr:cNvSpPr/>
      </xdr:nvSpPr>
      <xdr:spPr>
        <a:xfrm>
          <a:off x="3950854" y="71005"/>
          <a:ext cx="5000336" cy="364259"/>
        </a:xfrm>
        <a:prstGeom prst="borderCallout1">
          <a:avLst>
            <a:gd name="adj1" fmla="val 101206"/>
            <a:gd name="adj2" fmla="val -34"/>
            <a:gd name="adj3" fmla="val 233552"/>
            <a:gd name="adj4" fmla="val -12636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「第４回」「２月」等、表示したい系列名を入力してください。</a:t>
          </a:r>
        </a:p>
      </xdr:txBody>
    </xdr:sp>
    <xdr:clientData/>
  </xdr:twoCellAnchor>
  <xdr:twoCellAnchor>
    <xdr:from>
      <xdr:col>1</xdr:col>
      <xdr:colOff>146050</xdr:colOff>
      <xdr:row>32</xdr:row>
      <xdr:rowOff>11580</xdr:rowOff>
    </xdr:from>
    <xdr:to>
      <xdr:col>7</xdr:col>
      <xdr:colOff>618937</xdr:colOff>
      <xdr:row>40</xdr:row>
      <xdr:rowOff>144308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237572-D6AF-4033-8868-F825CCED3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146050</xdr:colOff>
      <xdr:row>40</xdr:row>
      <xdr:rowOff>219636</xdr:rowOff>
    </xdr:from>
    <xdr:to>
      <xdr:col>7</xdr:col>
      <xdr:colOff>618937</xdr:colOff>
      <xdr:row>49</xdr:row>
      <xdr:rowOff>120775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44928C-3881-481D-843E-983A32D90B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146050</xdr:colOff>
      <xdr:row>49</xdr:row>
      <xdr:rowOff>169583</xdr:rowOff>
    </xdr:from>
    <xdr:to>
      <xdr:col>7</xdr:col>
      <xdr:colOff>618937</xdr:colOff>
      <xdr:row>58</xdr:row>
      <xdr:rowOff>70722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642964-6A75-4BAB-9070-D0A739A17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95250</xdr:colOff>
      <xdr:row>13</xdr:row>
      <xdr:rowOff>149413</xdr:rowOff>
    </xdr:from>
    <xdr:to>
      <xdr:col>14</xdr:col>
      <xdr:colOff>568137</xdr:colOff>
      <xdr:row>22</xdr:row>
      <xdr:rowOff>50551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8B11C6-4DAF-46AD-BC35-5137CBF09F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95250</xdr:colOff>
      <xdr:row>22</xdr:row>
      <xdr:rowOff>217395</xdr:rowOff>
    </xdr:from>
    <xdr:to>
      <xdr:col>14</xdr:col>
      <xdr:colOff>568137</xdr:colOff>
      <xdr:row>31</xdr:row>
      <xdr:rowOff>118535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1AB5D1-C4D3-44BB-AE0F-D5177D642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95250</xdr:colOff>
      <xdr:row>32</xdr:row>
      <xdr:rowOff>11580</xdr:rowOff>
    </xdr:from>
    <xdr:to>
      <xdr:col>14</xdr:col>
      <xdr:colOff>568137</xdr:colOff>
      <xdr:row>40</xdr:row>
      <xdr:rowOff>144308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C07D020-5E9A-43FC-9943-84B4038C4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95250</xdr:colOff>
      <xdr:row>40</xdr:row>
      <xdr:rowOff>219636</xdr:rowOff>
    </xdr:from>
    <xdr:to>
      <xdr:col>14</xdr:col>
      <xdr:colOff>568137</xdr:colOff>
      <xdr:row>49</xdr:row>
      <xdr:rowOff>120775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04291B2-39A6-4B2E-9067-AD9021310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95250</xdr:colOff>
      <xdr:row>49</xdr:row>
      <xdr:rowOff>169583</xdr:rowOff>
    </xdr:from>
    <xdr:to>
      <xdr:col>14</xdr:col>
      <xdr:colOff>568137</xdr:colOff>
      <xdr:row>58</xdr:row>
      <xdr:rowOff>70722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961F5A2-7348-4642-B014-5492ADC51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138857</xdr:colOff>
      <xdr:row>60</xdr:row>
      <xdr:rowOff>16390</xdr:rowOff>
    </xdr:from>
    <xdr:to>
      <xdr:col>8</xdr:col>
      <xdr:colOff>635001</xdr:colOff>
      <xdr:row>71</xdr:row>
      <xdr:rowOff>186765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7FE707-DFE1-4587-ADF8-F6BB5006E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D0F4-7BD2-4212-BA89-626580EC6061}">
  <dimension ref="B2:O55"/>
  <sheetViews>
    <sheetView tabSelected="1" workbookViewId="0">
      <selection activeCell="C5" sqref="C5"/>
    </sheetView>
  </sheetViews>
  <sheetFormatPr defaultColWidth="8.6640625" defaultRowHeight="18" x14ac:dyDescent="0.55000000000000004"/>
  <cols>
    <col min="1" max="2" width="8.6640625" style="17"/>
    <col min="3" max="12" width="10" style="17" customWidth="1"/>
    <col min="13" max="13" width="16.6640625" style="17" customWidth="1"/>
    <col min="14" max="14" width="16.6640625" style="18" customWidth="1"/>
    <col min="15" max="16384" width="8.6640625" style="17"/>
  </cols>
  <sheetData>
    <row r="2" spans="2:14" x14ac:dyDescent="0.55000000000000004">
      <c r="B2" s="16" t="s">
        <v>58</v>
      </c>
    </row>
    <row r="3" spans="2:14" x14ac:dyDescent="0.55000000000000004">
      <c r="N3" s="19"/>
    </row>
    <row r="4" spans="2:14" x14ac:dyDescent="0.55000000000000004">
      <c r="C4" s="20" t="s">
        <v>5</v>
      </c>
      <c r="D4" s="20" t="s">
        <v>7</v>
      </c>
      <c r="E4" s="20" t="s">
        <v>9</v>
      </c>
      <c r="F4" s="20" t="s">
        <v>11</v>
      </c>
      <c r="G4" s="20" t="s">
        <v>13</v>
      </c>
      <c r="H4" s="20" t="s">
        <v>15</v>
      </c>
      <c r="I4" s="20" t="s">
        <v>17</v>
      </c>
      <c r="J4" s="20" t="s">
        <v>19</v>
      </c>
      <c r="K4" s="20" t="s">
        <v>21</v>
      </c>
      <c r="L4" s="20" t="s">
        <v>23</v>
      </c>
      <c r="M4" s="21" t="s">
        <v>64</v>
      </c>
      <c r="N4" s="22" t="s">
        <v>63</v>
      </c>
    </row>
    <row r="5" spans="2:14" x14ac:dyDescent="0.55000000000000004">
      <c r="B5" s="23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6"/>
      <c r="N5" s="36"/>
    </row>
    <row r="6" spans="2:14" x14ac:dyDescent="0.55000000000000004">
      <c r="B6" s="2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6"/>
      <c r="N6" s="36"/>
    </row>
    <row r="7" spans="2:14" x14ac:dyDescent="0.55000000000000004">
      <c r="B7" s="23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6"/>
      <c r="N7" s="36"/>
    </row>
    <row r="8" spans="2:14" x14ac:dyDescent="0.55000000000000004">
      <c r="B8" s="23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6"/>
      <c r="N8" s="36"/>
    </row>
    <row r="9" spans="2:14" x14ac:dyDescent="0.55000000000000004">
      <c r="B9" s="2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6"/>
      <c r="N9" s="36"/>
    </row>
    <row r="10" spans="2:14" x14ac:dyDescent="0.55000000000000004">
      <c r="B10" s="23" t="s">
        <v>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6"/>
      <c r="N10" s="36"/>
    </row>
    <row r="11" spans="2:14" x14ac:dyDescent="0.55000000000000004">
      <c r="B11" s="23" t="s">
        <v>30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6"/>
      <c r="N11" s="36"/>
    </row>
    <row r="12" spans="2:14" x14ac:dyDescent="0.55000000000000004">
      <c r="B12" s="23" t="s">
        <v>31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6"/>
      <c r="N12" s="36"/>
    </row>
    <row r="13" spans="2:14" x14ac:dyDescent="0.55000000000000004">
      <c r="B13" s="23" t="s">
        <v>32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6"/>
      <c r="N13" s="36"/>
    </row>
    <row r="14" spans="2:14" x14ac:dyDescent="0.55000000000000004">
      <c r="B14" s="23" t="s">
        <v>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6"/>
      <c r="N14" s="36"/>
    </row>
    <row r="15" spans="2:14" x14ac:dyDescent="0.55000000000000004">
      <c r="B15" s="23" t="s">
        <v>34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6"/>
      <c r="N15" s="36"/>
    </row>
    <row r="16" spans="2:14" x14ac:dyDescent="0.55000000000000004">
      <c r="B16" s="23" t="s">
        <v>35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6"/>
      <c r="N16" s="36"/>
    </row>
    <row r="17" spans="2:14" x14ac:dyDescent="0.55000000000000004">
      <c r="B17" s="23" t="s">
        <v>36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6"/>
      <c r="N17" s="36"/>
    </row>
    <row r="18" spans="2:14" x14ac:dyDescent="0.55000000000000004">
      <c r="B18" s="23" t="s">
        <v>37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6"/>
      <c r="N18" s="36"/>
    </row>
    <row r="19" spans="2:14" x14ac:dyDescent="0.55000000000000004">
      <c r="B19" s="23" t="s">
        <v>38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6"/>
      <c r="N19" s="36"/>
    </row>
    <row r="20" spans="2:14" x14ac:dyDescent="0.55000000000000004">
      <c r="B20" s="23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6"/>
      <c r="N20" s="36"/>
    </row>
    <row r="21" spans="2:14" x14ac:dyDescent="0.55000000000000004">
      <c r="B21" s="23" t="s">
        <v>40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6"/>
      <c r="N21" s="36"/>
    </row>
    <row r="22" spans="2:14" x14ac:dyDescent="0.55000000000000004"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6"/>
      <c r="N22" s="36"/>
    </row>
    <row r="23" spans="2:14" x14ac:dyDescent="0.55000000000000004"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6"/>
      <c r="N23" s="36"/>
    </row>
    <row r="24" spans="2:14" x14ac:dyDescent="0.55000000000000004">
      <c r="B24" s="23" t="s">
        <v>43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6"/>
      <c r="N24" s="36"/>
    </row>
    <row r="25" spans="2:14" x14ac:dyDescent="0.55000000000000004">
      <c r="B25" s="23" t="s">
        <v>44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6"/>
      <c r="N25" s="36"/>
    </row>
    <row r="26" spans="2:14" x14ac:dyDescent="0.55000000000000004">
      <c r="B26" s="23" t="s">
        <v>45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6"/>
      <c r="N26" s="36"/>
    </row>
    <row r="27" spans="2:14" x14ac:dyDescent="0.55000000000000004">
      <c r="B27" s="23" t="s">
        <v>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6"/>
      <c r="N27" s="36"/>
    </row>
    <row r="28" spans="2:14" x14ac:dyDescent="0.55000000000000004">
      <c r="B28" s="23" t="s">
        <v>47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6"/>
      <c r="N28" s="36"/>
    </row>
    <row r="29" spans="2:14" x14ac:dyDescent="0.55000000000000004">
      <c r="B29" s="23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6"/>
      <c r="N29" s="36"/>
    </row>
    <row r="30" spans="2:14" x14ac:dyDescent="0.55000000000000004">
      <c r="B30" s="23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6"/>
      <c r="N30" s="36"/>
    </row>
    <row r="31" spans="2:14" x14ac:dyDescent="0.55000000000000004">
      <c r="B31" s="2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6"/>
      <c r="N31" s="36"/>
    </row>
    <row r="32" spans="2:14" x14ac:dyDescent="0.55000000000000004">
      <c r="B32" s="23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6"/>
      <c r="N32" s="36"/>
    </row>
    <row r="33" spans="2:15" x14ac:dyDescent="0.55000000000000004">
      <c r="B33" s="23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6"/>
      <c r="N33" s="36"/>
    </row>
    <row r="34" spans="2:15" x14ac:dyDescent="0.55000000000000004">
      <c r="B34" s="23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6"/>
      <c r="N34" s="36"/>
    </row>
    <row r="35" spans="2:15" x14ac:dyDescent="0.55000000000000004">
      <c r="B35" s="23" t="s">
        <v>66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6"/>
      <c r="N35" s="36"/>
    </row>
    <row r="36" spans="2:15" x14ac:dyDescent="0.55000000000000004">
      <c r="B36" s="23" t="s">
        <v>67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6"/>
      <c r="N36" s="36"/>
    </row>
    <row r="37" spans="2:15" x14ac:dyDescent="0.55000000000000004">
      <c r="B37" s="23" t="s">
        <v>68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6"/>
      <c r="N37" s="36"/>
    </row>
    <row r="38" spans="2:15" x14ac:dyDescent="0.55000000000000004">
      <c r="B38" s="23" t="s">
        <v>69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6"/>
      <c r="N38" s="36"/>
    </row>
    <row r="39" spans="2:15" x14ac:dyDescent="0.55000000000000004">
      <c r="B39" s="23" t="s">
        <v>70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6"/>
      <c r="N39" s="36"/>
    </row>
    <row r="40" spans="2:15" x14ac:dyDescent="0.55000000000000004">
      <c r="B40" s="23" t="s">
        <v>71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6"/>
      <c r="N40" s="36"/>
    </row>
    <row r="41" spans="2:15" x14ac:dyDescent="0.55000000000000004">
      <c r="B41" s="23" t="s">
        <v>72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6"/>
      <c r="N41" s="36"/>
    </row>
    <row r="42" spans="2:15" x14ac:dyDescent="0.55000000000000004">
      <c r="B42" s="23" t="s">
        <v>73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6"/>
      <c r="N42" s="36"/>
    </row>
    <row r="43" spans="2:15" x14ac:dyDescent="0.55000000000000004">
      <c r="B43" s="23" t="s">
        <v>74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6"/>
      <c r="N43" s="36"/>
    </row>
    <row r="44" spans="2:15" x14ac:dyDescent="0.55000000000000004">
      <c r="B44" s="23" t="s">
        <v>75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6"/>
      <c r="N44" s="36"/>
    </row>
    <row r="45" spans="2:15" x14ac:dyDescent="0.55000000000000004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2:15" x14ac:dyDescent="0.55000000000000004">
      <c r="C46" s="20" t="s">
        <v>5</v>
      </c>
      <c r="D46" s="20" t="s">
        <v>7</v>
      </c>
      <c r="E46" s="20" t="s">
        <v>9</v>
      </c>
      <c r="F46" s="20" t="s">
        <v>11</v>
      </c>
      <c r="G46" s="20" t="s">
        <v>13</v>
      </c>
      <c r="H46" s="20" t="s">
        <v>15</v>
      </c>
      <c r="I46" s="20" t="s">
        <v>17</v>
      </c>
      <c r="J46" s="20" t="s">
        <v>19</v>
      </c>
      <c r="K46" s="20" t="s">
        <v>21</v>
      </c>
      <c r="L46" s="20" t="s">
        <v>23</v>
      </c>
      <c r="M46" s="20" t="s">
        <v>5</v>
      </c>
      <c r="N46" s="22" t="str">
        <f>IF(O46=0,"",M46)</f>
        <v/>
      </c>
      <c r="O46" s="21">
        <f>COUNTIF($M$5:$M$44,"*①授業を楽しむ*")</f>
        <v>0</v>
      </c>
    </row>
    <row r="47" spans="2:15" x14ac:dyDescent="0.55000000000000004">
      <c r="B47" s="26" t="s">
        <v>54</v>
      </c>
      <c r="C47" s="27">
        <f>COUNTIF(C$5:C$44,"当てはまる")</f>
        <v>0</v>
      </c>
      <c r="D47" s="27">
        <f t="shared" ref="D47:L47" si="0">COUNTIF(D$5:D$44,"当てはまる")</f>
        <v>0</v>
      </c>
      <c r="E47" s="27">
        <f t="shared" si="0"/>
        <v>0</v>
      </c>
      <c r="F47" s="27">
        <f t="shared" si="0"/>
        <v>0</v>
      </c>
      <c r="G47" s="27">
        <f t="shared" si="0"/>
        <v>0</v>
      </c>
      <c r="H47" s="27">
        <f t="shared" si="0"/>
        <v>0</v>
      </c>
      <c r="I47" s="27">
        <f t="shared" si="0"/>
        <v>0</v>
      </c>
      <c r="J47" s="27">
        <f t="shared" si="0"/>
        <v>0</v>
      </c>
      <c r="K47" s="27">
        <f t="shared" si="0"/>
        <v>0</v>
      </c>
      <c r="L47" s="27">
        <f t="shared" si="0"/>
        <v>0</v>
      </c>
      <c r="M47" s="20" t="s">
        <v>7</v>
      </c>
      <c r="N47" s="22" t="str">
        <f t="shared" ref="N47:N55" si="1">IF(O47=0,"",M47)</f>
        <v/>
      </c>
      <c r="O47" s="21">
        <f>COUNTIF($M$5:$M$44,"*②必要感*")</f>
        <v>0</v>
      </c>
    </row>
    <row r="48" spans="2:15" x14ac:dyDescent="0.55000000000000004">
      <c r="B48" s="26" t="s">
        <v>55</v>
      </c>
      <c r="C48" s="27">
        <f>COUNTIF(C$5:C$44,"どちらかといえば当てはまる")</f>
        <v>0</v>
      </c>
      <c r="D48" s="27">
        <f t="shared" ref="D48:L48" si="2">COUNTIF(D$5:D$44,"どちらかといえば当てはまる")</f>
        <v>0</v>
      </c>
      <c r="E48" s="27">
        <f t="shared" si="2"/>
        <v>0</v>
      </c>
      <c r="F48" s="27">
        <f t="shared" si="2"/>
        <v>0</v>
      </c>
      <c r="G48" s="27">
        <f t="shared" si="2"/>
        <v>0</v>
      </c>
      <c r="H48" s="27">
        <f t="shared" si="2"/>
        <v>0</v>
      </c>
      <c r="I48" s="27">
        <f t="shared" si="2"/>
        <v>0</v>
      </c>
      <c r="J48" s="27">
        <f t="shared" si="2"/>
        <v>0</v>
      </c>
      <c r="K48" s="27">
        <f t="shared" si="2"/>
        <v>0</v>
      </c>
      <c r="L48" s="27">
        <f t="shared" si="2"/>
        <v>0</v>
      </c>
      <c r="M48" s="20" t="s">
        <v>9</v>
      </c>
      <c r="N48" s="22" t="str">
        <f t="shared" si="1"/>
        <v/>
      </c>
      <c r="O48" s="21">
        <f>COUNTIF($M$5:$M$44,"*③ねらいの明確化*")</f>
        <v>0</v>
      </c>
    </row>
    <row r="49" spans="2:15" x14ac:dyDescent="0.55000000000000004">
      <c r="B49" s="26" t="s">
        <v>56</v>
      </c>
      <c r="C49" s="27">
        <f>COUNTIF(C$5:C$44,"どちらかといえば当てはまらない")</f>
        <v>0</v>
      </c>
      <c r="D49" s="27">
        <f t="shared" ref="D49:L49" si="3">COUNTIF(D$5:D$44,"どちらかといえば当てはまらない")</f>
        <v>0</v>
      </c>
      <c r="E49" s="27">
        <f t="shared" si="3"/>
        <v>0</v>
      </c>
      <c r="F49" s="27">
        <f t="shared" si="3"/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0</v>
      </c>
      <c r="K49" s="27">
        <f t="shared" si="3"/>
        <v>0</v>
      </c>
      <c r="L49" s="27">
        <f t="shared" si="3"/>
        <v>0</v>
      </c>
      <c r="M49" s="20" t="s">
        <v>11</v>
      </c>
      <c r="N49" s="22" t="str">
        <f t="shared" si="1"/>
        <v/>
      </c>
      <c r="O49" s="21">
        <f>COUNTIF($M$5:$M$44,"*④学習習慣*")</f>
        <v>0</v>
      </c>
    </row>
    <row r="50" spans="2:15" ht="18.5" thickBot="1" x14ac:dyDescent="0.6">
      <c r="B50" s="28" t="s">
        <v>57</v>
      </c>
      <c r="C50" s="29">
        <f>COUNTIF(C$5:C$44,"当てはまらない")</f>
        <v>0</v>
      </c>
      <c r="D50" s="29">
        <f t="shared" ref="D50:L50" si="4">COUNTIF(D$5:D$44,"当てはまらない")</f>
        <v>0</v>
      </c>
      <c r="E50" s="29">
        <f t="shared" si="4"/>
        <v>0</v>
      </c>
      <c r="F50" s="29">
        <f t="shared" si="4"/>
        <v>0</v>
      </c>
      <c r="G50" s="29">
        <f t="shared" si="4"/>
        <v>0</v>
      </c>
      <c r="H50" s="29">
        <f t="shared" si="4"/>
        <v>0</v>
      </c>
      <c r="I50" s="29">
        <f t="shared" si="4"/>
        <v>0</v>
      </c>
      <c r="J50" s="29">
        <f t="shared" si="4"/>
        <v>0</v>
      </c>
      <c r="K50" s="29">
        <f t="shared" si="4"/>
        <v>0</v>
      </c>
      <c r="L50" s="29">
        <f t="shared" si="4"/>
        <v>0</v>
      </c>
      <c r="M50" s="20" t="s">
        <v>13</v>
      </c>
      <c r="N50" s="22" t="str">
        <f t="shared" si="1"/>
        <v/>
      </c>
      <c r="O50" s="21">
        <f>COUNTIF($M$5:$M$44,"*⑤ＩＣＴの活用*")</f>
        <v>0</v>
      </c>
    </row>
    <row r="51" spans="2:15" ht="18.5" thickTop="1" x14ac:dyDescent="0.55000000000000004">
      <c r="B51" s="30" t="s">
        <v>62</v>
      </c>
      <c r="C51" s="31">
        <f>SUM(C47:C50)</f>
        <v>0</v>
      </c>
      <c r="D51" s="31">
        <f t="shared" ref="D51:L51" si="5">SUM(D47:D50)</f>
        <v>0</v>
      </c>
      <c r="E51" s="31">
        <f t="shared" si="5"/>
        <v>0</v>
      </c>
      <c r="F51" s="31">
        <f t="shared" si="5"/>
        <v>0</v>
      </c>
      <c r="G51" s="31">
        <f t="shared" si="5"/>
        <v>0</v>
      </c>
      <c r="H51" s="31">
        <f t="shared" si="5"/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20" t="s">
        <v>15</v>
      </c>
      <c r="N51" s="22" t="str">
        <f t="shared" si="1"/>
        <v/>
      </c>
      <c r="O51" s="21">
        <f>COUNTIF($M$5:$M$44,"*⑥見取る力*")</f>
        <v>0</v>
      </c>
    </row>
    <row r="52" spans="2:15" x14ac:dyDescent="0.55000000000000004">
      <c r="M52" s="20" t="s">
        <v>17</v>
      </c>
      <c r="N52" s="22" t="str">
        <f t="shared" si="1"/>
        <v/>
      </c>
      <c r="O52" s="21">
        <f>COUNTIF($M$5:$M$44,"*⑦児童生徒が主役*")</f>
        <v>0</v>
      </c>
    </row>
    <row r="53" spans="2:15" x14ac:dyDescent="0.55000000000000004">
      <c r="M53" s="20" t="s">
        <v>19</v>
      </c>
      <c r="N53" s="22" t="str">
        <f t="shared" si="1"/>
        <v/>
      </c>
      <c r="O53" s="21">
        <f>COUNTIF($M$5:$M$44,"*⑧コーディネート*")</f>
        <v>0</v>
      </c>
    </row>
    <row r="54" spans="2:15" x14ac:dyDescent="0.55000000000000004">
      <c r="M54" s="20" t="s">
        <v>21</v>
      </c>
      <c r="N54" s="22" t="str">
        <f t="shared" si="1"/>
        <v/>
      </c>
      <c r="O54" s="21">
        <f>COUNTIF($M$5:$M$44,"*⑨言葉掛け*")</f>
        <v>0</v>
      </c>
    </row>
    <row r="55" spans="2:15" x14ac:dyDescent="0.55000000000000004">
      <c r="M55" s="20" t="s">
        <v>23</v>
      </c>
      <c r="N55" s="22" t="str">
        <f t="shared" si="1"/>
        <v/>
      </c>
      <c r="O55" s="21">
        <f>COUNTIF($M$5:$M$44,"*⑩振り返り*")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189D5-54DD-4A49-8AD7-3631AB5CB76D}">
  <dimension ref="B2:O55"/>
  <sheetViews>
    <sheetView workbookViewId="0">
      <selection activeCell="C5" sqref="C5"/>
    </sheetView>
  </sheetViews>
  <sheetFormatPr defaultColWidth="8.6640625" defaultRowHeight="18" x14ac:dyDescent="0.55000000000000004"/>
  <cols>
    <col min="1" max="2" width="8.6640625" style="17"/>
    <col min="3" max="12" width="10" style="17" customWidth="1"/>
    <col min="13" max="15" width="16.6640625" style="17" customWidth="1"/>
    <col min="16" max="16384" width="8.6640625" style="17"/>
  </cols>
  <sheetData>
    <row r="2" spans="2:15" x14ac:dyDescent="0.55000000000000004">
      <c r="B2" s="16" t="s">
        <v>59</v>
      </c>
    </row>
    <row r="4" spans="2:15" x14ac:dyDescent="0.55000000000000004">
      <c r="B4" s="32"/>
      <c r="C4" s="33" t="s">
        <v>5</v>
      </c>
      <c r="D4" s="20" t="s">
        <v>7</v>
      </c>
      <c r="E4" s="20" t="s">
        <v>9</v>
      </c>
      <c r="F4" s="20" t="s">
        <v>11</v>
      </c>
      <c r="G4" s="20" t="s">
        <v>13</v>
      </c>
      <c r="H4" s="20" t="s">
        <v>15</v>
      </c>
      <c r="I4" s="20" t="s">
        <v>17</v>
      </c>
      <c r="J4" s="20" t="s">
        <v>19</v>
      </c>
      <c r="K4" s="20" t="s">
        <v>21</v>
      </c>
      <c r="L4" s="20" t="s">
        <v>23</v>
      </c>
      <c r="M4" s="20" t="s">
        <v>23</v>
      </c>
      <c r="N4" s="21" t="s">
        <v>64</v>
      </c>
      <c r="O4" s="21" t="s">
        <v>77</v>
      </c>
    </row>
    <row r="5" spans="2:15" x14ac:dyDescent="0.55000000000000004">
      <c r="B5" s="34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6"/>
      <c r="O5" s="36"/>
    </row>
    <row r="6" spans="2:15" x14ac:dyDescent="0.55000000000000004">
      <c r="B6" s="2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6"/>
      <c r="O6" s="36"/>
    </row>
    <row r="7" spans="2:15" x14ac:dyDescent="0.55000000000000004">
      <c r="B7" s="23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6"/>
      <c r="O7" s="36"/>
    </row>
    <row r="8" spans="2:15" x14ac:dyDescent="0.55000000000000004">
      <c r="B8" s="23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6"/>
      <c r="O8" s="36"/>
    </row>
    <row r="9" spans="2:15" x14ac:dyDescent="0.55000000000000004">
      <c r="B9" s="2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6"/>
      <c r="O9" s="36"/>
    </row>
    <row r="10" spans="2:15" x14ac:dyDescent="0.55000000000000004">
      <c r="B10" s="23" t="s">
        <v>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6"/>
      <c r="O10" s="36"/>
    </row>
    <row r="11" spans="2:15" x14ac:dyDescent="0.55000000000000004">
      <c r="B11" s="23" t="s">
        <v>30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6"/>
      <c r="O11" s="36"/>
    </row>
    <row r="12" spans="2:15" x14ac:dyDescent="0.55000000000000004">
      <c r="B12" s="23" t="s">
        <v>31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6"/>
      <c r="O12" s="36"/>
    </row>
    <row r="13" spans="2:15" x14ac:dyDescent="0.55000000000000004">
      <c r="B13" s="23" t="s">
        <v>32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6"/>
      <c r="O13" s="36"/>
    </row>
    <row r="14" spans="2:15" x14ac:dyDescent="0.55000000000000004">
      <c r="B14" s="23" t="s">
        <v>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6"/>
      <c r="O14" s="36"/>
    </row>
    <row r="15" spans="2:15" x14ac:dyDescent="0.55000000000000004">
      <c r="B15" s="23" t="s">
        <v>34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6"/>
      <c r="O15" s="36"/>
    </row>
    <row r="16" spans="2:15" x14ac:dyDescent="0.55000000000000004">
      <c r="B16" s="23" t="s">
        <v>35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6"/>
      <c r="O16" s="36"/>
    </row>
    <row r="17" spans="2:15" x14ac:dyDescent="0.55000000000000004">
      <c r="B17" s="23" t="s">
        <v>36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6"/>
      <c r="O17" s="36"/>
    </row>
    <row r="18" spans="2:15" x14ac:dyDescent="0.55000000000000004">
      <c r="B18" s="23" t="s">
        <v>37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6"/>
      <c r="O18" s="36"/>
    </row>
    <row r="19" spans="2:15" x14ac:dyDescent="0.55000000000000004">
      <c r="B19" s="23" t="s">
        <v>38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6"/>
      <c r="O19" s="36"/>
    </row>
    <row r="20" spans="2:15" x14ac:dyDescent="0.55000000000000004">
      <c r="B20" s="23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6"/>
      <c r="O20" s="36"/>
    </row>
    <row r="21" spans="2:15" x14ac:dyDescent="0.55000000000000004">
      <c r="B21" s="23" t="s">
        <v>40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6"/>
      <c r="O21" s="36"/>
    </row>
    <row r="22" spans="2:15" x14ac:dyDescent="0.55000000000000004"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6"/>
    </row>
    <row r="23" spans="2:15" x14ac:dyDescent="0.55000000000000004"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6"/>
    </row>
    <row r="24" spans="2:15" x14ac:dyDescent="0.55000000000000004">
      <c r="B24" s="23" t="s">
        <v>43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6"/>
    </row>
    <row r="25" spans="2:15" x14ac:dyDescent="0.55000000000000004">
      <c r="B25" s="23" t="s">
        <v>44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6"/>
    </row>
    <row r="26" spans="2:15" x14ac:dyDescent="0.55000000000000004">
      <c r="B26" s="23" t="s">
        <v>45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6"/>
    </row>
    <row r="27" spans="2:15" x14ac:dyDescent="0.55000000000000004">
      <c r="B27" s="23" t="s">
        <v>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6"/>
    </row>
    <row r="28" spans="2:15" x14ac:dyDescent="0.55000000000000004">
      <c r="B28" s="23" t="s">
        <v>47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6"/>
    </row>
    <row r="29" spans="2:15" x14ac:dyDescent="0.55000000000000004">
      <c r="B29" s="23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6"/>
    </row>
    <row r="30" spans="2:15" x14ac:dyDescent="0.55000000000000004">
      <c r="B30" s="23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6"/>
    </row>
    <row r="31" spans="2:15" x14ac:dyDescent="0.55000000000000004">
      <c r="B31" s="2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6"/>
    </row>
    <row r="32" spans="2:15" x14ac:dyDescent="0.55000000000000004">
      <c r="B32" s="23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6"/>
    </row>
    <row r="33" spans="2:15" x14ac:dyDescent="0.55000000000000004">
      <c r="B33" s="23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6"/>
    </row>
    <row r="34" spans="2:15" x14ac:dyDescent="0.55000000000000004">
      <c r="B34" s="23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6"/>
    </row>
    <row r="35" spans="2:15" x14ac:dyDescent="0.55000000000000004">
      <c r="B35" s="23" t="s">
        <v>66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6"/>
    </row>
    <row r="36" spans="2:15" x14ac:dyDescent="0.55000000000000004">
      <c r="B36" s="23" t="s">
        <v>67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6"/>
    </row>
    <row r="37" spans="2:15" x14ac:dyDescent="0.55000000000000004">
      <c r="B37" s="23" t="s">
        <v>68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6"/>
    </row>
    <row r="38" spans="2:15" x14ac:dyDescent="0.55000000000000004">
      <c r="B38" s="23" t="s">
        <v>69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6"/>
      <c r="O38" s="36"/>
    </row>
    <row r="39" spans="2:15" x14ac:dyDescent="0.55000000000000004">
      <c r="B39" s="23" t="s">
        <v>70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6"/>
      <c r="O39" s="36"/>
    </row>
    <row r="40" spans="2:15" x14ac:dyDescent="0.55000000000000004">
      <c r="B40" s="23" t="s">
        <v>71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6"/>
      <c r="O40" s="36"/>
    </row>
    <row r="41" spans="2:15" x14ac:dyDescent="0.55000000000000004">
      <c r="B41" s="23" t="s">
        <v>72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6"/>
      <c r="O41" s="36"/>
    </row>
    <row r="42" spans="2:15" x14ac:dyDescent="0.55000000000000004">
      <c r="B42" s="23" t="s">
        <v>73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6"/>
      <c r="O42" s="36"/>
    </row>
    <row r="43" spans="2:15" x14ac:dyDescent="0.55000000000000004">
      <c r="B43" s="23" t="s">
        <v>74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6"/>
      <c r="O43" s="36"/>
    </row>
    <row r="44" spans="2:15" x14ac:dyDescent="0.55000000000000004">
      <c r="B44" s="23" t="s">
        <v>75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6"/>
      <c r="O44" s="36"/>
    </row>
    <row r="45" spans="2:15" x14ac:dyDescent="0.55000000000000004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5" x14ac:dyDescent="0.55000000000000004">
      <c r="C46" s="20" t="s">
        <v>5</v>
      </c>
      <c r="D46" s="20" t="s">
        <v>7</v>
      </c>
      <c r="E46" s="20" t="s">
        <v>9</v>
      </c>
      <c r="F46" s="20" t="s">
        <v>11</v>
      </c>
      <c r="G46" s="20" t="s">
        <v>13</v>
      </c>
      <c r="H46" s="20" t="s">
        <v>15</v>
      </c>
      <c r="I46" s="20" t="s">
        <v>17</v>
      </c>
      <c r="J46" s="20" t="s">
        <v>19</v>
      </c>
      <c r="K46" s="20" t="s">
        <v>21</v>
      </c>
      <c r="L46" s="20" t="s">
        <v>23</v>
      </c>
      <c r="M46" s="20" t="s">
        <v>5</v>
      </c>
      <c r="N46" s="21" t="str">
        <f>IF(O46=0,"",M46)</f>
        <v/>
      </c>
      <c r="O46" s="21">
        <f>COUNTIF($N$5:$N$44,"*①授業を楽しむ*")</f>
        <v>0</v>
      </c>
    </row>
    <row r="47" spans="2:15" x14ac:dyDescent="0.55000000000000004">
      <c r="B47" s="26" t="s">
        <v>54</v>
      </c>
      <c r="C47" s="27">
        <f>COUNTIF(C$5:C$44,"当てはまる")</f>
        <v>0</v>
      </c>
      <c r="D47" s="27">
        <f t="shared" ref="D47:L47" si="0">COUNTIF(D$5:D$44,"当てはまる")</f>
        <v>0</v>
      </c>
      <c r="E47" s="27">
        <f t="shared" si="0"/>
        <v>0</v>
      </c>
      <c r="F47" s="27">
        <f t="shared" si="0"/>
        <v>0</v>
      </c>
      <c r="G47" s="27">
        <f t="shared" si="0"/>
        <v>0</v>
      </c>
      <c r="H47" s="27">
        <f t="shared" si="0"/>
        <v>0</v>
      </c>
      <c r="I47" s="27">
        <f t="shared" si="0"/>
        <v>0</v>
      </c>
      <c r="J47" s="27">
        <f t="shared" si="0"/>
        <v>0</v>
      </c>
      <c r="K47" s="27">
        <f t="shared" si="0"/>
        <v>0</v>
      </c>
      <c r="L47" s="27">
        <f t="shared" si="0"/>
        <v>0</v>
      </c>
      <c r="M47" s="20" t="s">
        <v>7</v>
      </c>
      <c r="N47" s="21" t="str">
        <f t="shared" ref="N47:N55" si="1">IF(O47=0,"",M47)</f>
        <v/>
      </c>
      <c r="O47" s="21">
        <f>COUNTIF($N$5:$N$44,"*②必要感*")</f>
        <v>0</v>
      </c>
    </row>
    <row r="48" spans="2:15" x14ac:dyDescent="0.55000000000000004">
      <c r="B48" s="26" t="s">
        <v>55</v>
      </c>
      <c r="C48" s="27">
        <f>COUNTIF(C$5:C$44,"どちらかといえば当てはまる")</f>
        <v>0</v>
      </c>
      <c r="D48" s="27">
        <f t="shared" ref="D48:L48" si="2">COUNTIF(D$5:D$44,"どちらかといえば当てはまる")</f>
        <v>0</v>
      </c>
      <c r="E48" s="27">
        <f t="shared" si="2"/>
        <v>0</v>
      </c>
      <c r="F48" s="27">
        <f t="shared" si="2"/>
        <v>0</v>
      </c>
      <c r="G48" s="27">
        <f t="shared" si="2"/>
        <v>0</v>
      </c>
      <c r="H48" s="27">
        <f t="shared" si="2"/>
        <v>0</v>
      </c>
      <c r="I48" s="27">
        <f t="shared" si="2"/>
        <v>0</v>
      </c>
      <c r="J48" s="27">
        <f t="shared" si="2"/>
        <v>0</v>
      </c>
      <c r="K48" s="27">
        <f t="shared" si="2"/>
        <v>0</v>
      </c>
      <c r="L48" s="27">
        <f t="shared" si="2"/>
        <v>0</v>
      </c>
      <c r="M48" s="20" t="s">
        <v>9</v>
      </c>
      <c r="N48" s="21" t="str">
        <f t="shared" si="1"/>
        <v/>
      </c>
      <c r="O48" s="21">
        <f>COUNTIF($N$5:$N$44,"*③ねらいの明確化*")</f>
        <v>0</v>
      </c>
    </row>
    <row r="49" spans="2:15" x14ac:dyDescent="0.55000000000000004">
      <c r="B49" s="26" t="s">
        <v>56</v>
      </c>
      <c r="C49" s="27">
        <f>COUNTIF(C$5:C$44,"どちらかといえば当てはまらない")</f>
        <v>0</v>
      </c>
      <c r="D49" s="27">
        <f t="shared" ref="D49:L49" si="3">COUNTIF(D$5:D$44,"どちらかといえば当てはまらない")</f>
        <v>0</v>
      </c>
      <c r="E49" s="27">
        <f t="shared" si="3"/>
        <v>0</v>
      </c>
      <c r="F49" s="27">
        <f t="shared" si="3"/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0</v>
      </c>
      <c r="K49" s="27">
        <f t="shared" si="3"/>
        <v>0</v>
      </c>
      <c r="L49" s="27">
        <f t="shared" si="3"/>
        <v>0</v>
      </c>
      <c r="M49" s="20" t="s">
        <v>11</v>
      </c>
      <c r="N49" s="21" t="str">
        <f t="shared" si="1"/>
        <v/>
      </c>
      <c r="O49" s="21">
        <f>COUNTIF($N$5:$N$44,"*④学習習慣*")</f>
        <v>0</v>
      </c>
    </row>
    <row r="50" spans="2:15" ht="18.5" thickBot="1" x14ac:dyDescent="0.6">
      <c r="B50" s="28" t="s">
        <v>57</v>
      </c>
      <c r="C50" s="29">
        <f>COUNTIF(C$5:C$44,"当てはまらない")</f>
        <v>0</v>
      </c>
      <c r="D50" s="29">
        <f t="shared" ref="D50:L50" si="4">COUNTIF(D$5:D$44,"当てはまらない")</f>
        <v>0</v>
      </c>
      <c r="E50" s="29">
        <f t="shared" si="4"/>
        <v>0</v>
      </c>
      <c r="F50" s="29">
        <f t="shared" si="4"/>
        <v>0</v>
      </c>
      <c r="G50" s="29">
        <f t="shared" si="4"/>
        <v>0</v>
      </c>
      <c r="H50" s="29">
        <f t="shared" si="4"/>
        <v>0</v>
      </c>
      <c r="I50" s="29">
        <f t="shared" si="4"/>
        <v>0</v>
      </c>
      <c r="J50" s="29">
        <f t="shared" si="4"/>
        <v>0</v>
      </c>
      <c r="K50" s="29">
        <f t="shared" si="4"/>
        <v>0</v>
      </c>
      <c r="L50" s="29">
        <f t="shared" si="4"/>
        <v>0</v>
      </c>
      <c r="M50" s="20" t="s">
        <v>13</v>
      </c>
      <c r="N50" s="21" t="str">
        <f t="shared" si="1"/>
        <v/>
      </c>
      <c r="O50" s="21">
        <f>COUNTIF($N$5:$N$44,"*⑤ＩＣＴの活用*")</f>
        <v>0</v>
      </c>
    </row>
    <row r="51" spans="2:15" ht="18.5" thickTop="1" x14ac:dyDescent="0.55000000000000004">
      <c r="B51" s="30" t="s">
        <v>62</v>
      </c>
      <c r="C51" s="31">
        <f>SUM(C47:C50)</f>
        <v>0</v>
      </c>
      <c r="D51" s="31">
        <f t="shared" ref="D51:L51" si="5">SUM(D47:D50)</f>
        <v>0</v>
      </c>
      <c r="E51" s="31">
        <f t="shared" si="5"/>
        <v>0</v>
      </c>
      <c r="F51" s="31">
        <f t="shared" si="5"/>
        <v>0</v>
      </c>
      <c r="G51" s="31">
        <f t="shared" si="5"/>
        <v>0</v>
      </c>
      <c r="H51" s="31">
        <f t="shared" si="5"/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20" t="s">
        <v>15</v>
      </c>
      <c r="N51" s="21" t="str">
        <f t="shared" si="1"/>
        <v/>
      </c>
      <c r="O51" s="21">
        <f>COUNTIF($N$5:$N$44,"*⑥見取る力*")</f>
        <v>0</v>
      </c>
    </row>
    <row r="52" spans="2:15" x14ac:dyDescent="0.55000000000000004">
      <c r="M52" s="20" t="s">
        <v>17</v>
      </c>
      <c r="N52" s="21" t="str">
        <f t="shared" si="1"/>
        <v/>
      </c>
      <c r="O52" s="21">
        <f>COUNTIF($N$5:$N$44,"*⑦児童生徒が主役*")</f>
        <v>0</v>
      </c>
    </row>
    <row r="53" spans="2:15" x14ac:dyDescent="0.55000000000000004">
      <c r="M53" s="20" t="s">
        <v>19</v>
      </c>
      <c r="N53" s="21" t="str">
        <f t="shared" si="1"/>
        <v/>
      </c>
      <c r="O53" s="21">
        <f>COUNTIF($N$5:$N$44,"*⑧コーディネート*")</f>
        <v>0</v>
      </c>
    </row>
    <row r="54" spans="2:15" x14ac:dyDescent="0.55000000000000004">
      <c r="M54" s="20" t="s">
        <v>21</v>
      </c>
      <c r="N54" s="21" t="str">
        <f t="shared" si="1"/>
        <v/>
      </c>
      <c r="O54" s="21">
        <f>COUNTIF($N$5:$N$44,"*⑨言葉掛け*")</f>
        <v>0</v>
      </c>
    </row>
    <row r="55" spans="2:15" x14ac:dyDescent="0.55000000000000004">
      <c r="M55" s="20" t="s">
        <v>23</v>
      </c>
      <c r="N55" s="21" t="str">
        <f t="shared" si="1"/>
        <v/>
      </c>
      <c r="O55" s="21">
        <f>COUNTIF($N$5:$N$44,"*⑩振り返り*")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1EB94-F63B-467D-A2D6-70D4948B4763}">
  <dimension ref="B2:O55"/>
  <sheetViews>
    <sheetView workbookViewId="0">
      <selection activeCell="C5" sqref="C5"/>
    </sheetView>
  </sheetViews>
  <sheetFormatPr defaultColWidth="8.6640625" defaultRowHeight="18" x14ac:dyDescent="0.55000000000000004"/>
  <cols>
    <col min="1" max="2" width="8.6640625" style="17"/>
    <col min="3" max="12" width="10" style="17" customWidth="1"/>
    <col min="13" max="15" width="16.58203125" style="17" customWidth="1"/>
    <col min="16" max="16384" width="8.6640625" style="17"/>
  </cols>
  <sheetData>
    <row r="2" spans="2:15" x14ac:dyDescent="0.55000000000000004">
      <c r="B2" s="16" t="s">
        <v>60</v>
      </c>
    </row>
    <row r="4" spans="2:15" x14ac:dyDescent="0.55000000000000004">
      <c r="C4" s="20" t="s">
        <v>5</v>
      </c>
      <c r="D4" s="20" t="s">
        <v>7</v>
      </c>
      <c r="E4" s="20" t="s">
        <v>9</v>
      </c>
      <c r="F4" s="20" t="s">
        <v>11</v>
      </c>
      <c r="G4" s="20" t="s">
        <v>13</v>
      </c>
      <c r="H4" s="20" t="s">
        <v>15</v>
      </c>
      <c r="I4" s="20" t="s">
        <v>17</v>
      </c>
      <c r="J4" s="20" t="s">
        <v>19</v>
      </c>
      <c r="K4" s="20" t="s">
        <v>21</v>
      </c>
      <c r="L4" s="20" t="s">
        <v>23</v>
      </c>
      <c r="M4" s="20" t="s">
        <v>23</v>
      </c>
      <c r="N4" s="21" t="s">
        <v>64</v>
      </c>
      <c r="O4" s="21" t="s">
        <v>77</v>
      </c>
    </row>
    <row r="5" spans="2:15" x14ac:dyDescent="0.55000000000000004">
      <c r="B5" s="23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6"/>
      <c r="O5" s="36"/>
    </row>
    <row r="6" spans="2:15" x14ac:dyDescent="0.55000000000000004">
      <c r="B6" s="2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6"/>
      <c r="O6" s="36"/>
    </row>
    <row r="7" spans="2:15" x14ac:dyDescent="0.55000000000000004">
      <c r="B7" s="23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6"/>
      <c r="O7" s="36"/>
    </row>
    <row r="8" spans="2:15" x14ac:dyDescent="0.55000000000000004">
      <c r="B8" s="23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6"/>
      <c r="O8" s="36"/>
    </row>
    <row r="9" spans="2:15" x14ac:dyDescent="0.55000000000000004">
      <c r="B9" s="2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6"/>
      <c r="O9" s="36"/>
    </row>
    <row r="10" spans="2:15" x14ac:dyDescent="0.55000000000000004">
      <c r="B10" s="23" t="s">
        <v>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6"/>
      <c r="O10" s="36"/>
    </row>
    <row r="11" spans="2:15" x14ac:dyDescent="0.55000000000000004">
      <c r="B11" s="23" t="s">
        <v>30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6"/>
      <c r="O11" s="36"/>
    </row>
    <row r="12" spans="2:15" x14ac:dyDescent="0.55000000000000004">
      <c r="B12" s="23" t="s">
        <v>31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6"/>
      <c r="O12" s="36"/>
    </row>
    <row r="13" spans="2:15" x14ac:dyDescent="0.55000000000000004">
      <c r="B13" s="23" t="s">
        <v>32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6"/>
      <c r="O13" s="36"/>
    </row>
    <row r="14" spans="2:15" x14ac:dyDescent="0.55000000000000004">
      <c r="B14" s="23" t="s">
        <v>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6"/>
      <c r="O14" s="36"/>
    </row>
    <row r="15" spans="2:15" x14ac:dyDescent="0.55000000000000004">
      <c r="B15" s="23" t="s">
        <v>34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6"/>
      <c r="O15" s="36"/>
    </row>
    <row r="16" spans="2:15" x14ac:dyDescent="0.55000000000000004">
      <c r="B16" s="23" t="s">
        <v>35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6"/>
      <c r="O16" s="36"/>
    </row>
    <row r="17" spans="2:15" x14ac:dyDescent="0.55000000000000004">
      <c r="B17" s="23" t="s">
        <v>36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6"/>
      <c r="O17" s="36"/>
    </row>
    <row r="18" spans="2:15" x14ac:dyDescent="0.55000000000000004">
      <c r="B18" s="23" t="s">
        <v>37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6"/>
      <c r="O18" s="36"/>
    </row>
    <row r="19" spans="2:15" x14ac:dyDescent="0.55000000000000004">
      <c r="B19" s="23" t="s">
        <v>38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6"/>
      <c r="O19" s="36"/>
    </row>
    <row r="20" spans="2:15" x14ac:dyDescent="0.55000000000000004">
      <c r="B20" s="23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6"/>
      <c r="O20" s="36"/>
    </row>
    <row r="21" spans="2:15" x14ac:dyDescent="0.55000000000000004">
      <c r="B21" s="23" t="s">
        <v>40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6"/>
      <c r="O21" s="36"/>
    </row>
    <row r="22" spans="2:15" x14ac:dyDescent="0.55000000000000004"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6"/>
    </row>
    <row r="23" spans="2:15" x14ac:dyDescent="0.55000000000000004"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6"/>
    </row>
    <row r="24" spans="2:15" x14ac:dyDescent="0.55000000000000004">
      <c r="B24" s="23" t="s">
        <v>43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6"/>
    </row>
    <row r="25" spans="2:15" x14ac:dyDescent="0.55000000000000004">
      <c r="B25" s="23" t="s">
        <v>44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6"/>
    </row>
    <row r="26" spans="2:15" x14ac:dyDescent="0.55000000000000004">
      <c r="B26" s="23" t="s">
        <v>45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6"/>
    </row>
    <row r="27" spans="2:15" x14ac:dyDescent="0.55000000000000004">
      <c r="B27" s="23" t="s">
        <v>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6"/>
    </row>
    <row r="28" spans="2:15" x14ac:dyDescent="0.55000000000000004">
      <c r="B28" s="23" t="s">
        <v>47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6"/>
    </row>
    <row r="29" spans="2:15" x14ac:dyDescent="0.55000000000000004">
      <c r="B29" s="23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6"/>
    </row>
    <row r="30" spans="2:15" x14ac:dyDescent="0.55000000000000004">
      <c r="B30" s="23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6"/>
    </row>
    <row r="31" spans="2:15" x14ac:dyDescent="0.55000000000000004">
      <c r="B31" s="2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6"/>
    </row>
    <row r="32" spans="2:15" x14ac:dyDescent="0.55000000000000004">
      <c r="B32" s="23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6"/>
    </row>
    <row r="33" spans="2:15" x14ac:dyDescent="0.55000000000000004">
      <c r="B33" s="23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6"/>
    </row>
    <row r="34" spans="2:15" x14ac:dyDescent="0.55000000000000004">
      <c r="B34" s="23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6"/>
    </row>
    <row r="35" spans="2:15" x14ac:dyDescent="0.55000000000000004">
      <c r="B35" s="23" t="s">
        <v>66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6"/>
    </row>
    <row r="36" spans="2:15" x14ac:dyDescent="0.55000000000000004">
      <c r="B36" s="23" t="s">
        <v>67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6"/>
    </row>
    <row r="37" spans="2:15" x14ac:dyDescent="0.55000000000000004">
      <c r="B37" s="23" t="s">
        <v>68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6"/>
    </row>
    <row r="38" spans="2:15" x14ac:dyDescent="0.55000000000000004">
      <c r="B38" s="23" t="s">
        <v>69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6"/>
      <c r="O38" s="36"/>
    </row>
    <row r="39" spans="2:15" x14ac:dyDescent="0.55000000000000004">
      <c r="B39" s="23" t="s">
        <v>70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6"/>
      <c r="O39" s="36"/>
    </row>
    <row r="40" spans="2:15" x14ac:dyDescent="0.55000000000000004">
      <c r="B40" s="23" t="s">
        <v>71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6"/>
      <c r="O40" s="36"/>
    </row>
    <row r="41" spans="2:15" x14ac:dyDescent="0.55000000000000004">
      <c r="B41" s="23" t="s">
        <v>72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6"/>
      <c r="O41" s="36"/>
    </row>
    <row r="42" spans="2:15" x14ac:dyDescent="0.55000000000000004">
      <c r="B42" s="23" t="s">
        <v>73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6"/>
      <c r="O42" s="36"/>
    </row>
    <row r="43" spans="2:15" x14ac:dyDescent="0.55000000000000004">
      <c r="B43" s="23" t="s">
        <v>74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6"/>
      <c r="O43" s="36"/>
    </row>
    <row r="44" spans="2:15" x14ac:dyDescent="0.55000000000000004">
      <c r="B44" s="23" t="s">
        <v>75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6"/>
      <c r="O44" s="36"/>
    </row>
    <row r="45" spans="2:15" x14ac:dyDescent="0.55000000000000004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5" x14ac:dyDescent="0.55000000000000004">
      <c r="C46" s="20" t="s">
        <v>5</v>
      </c>
      <c r="D46" s="20" t="s">
        <v>7</v>
      </c>
      <c r="E46" s="20" t="s">
        <v>9</v>
      </c>
      <c r="F46" s="20" t="s">
        <v>11</v>
      </c>
      <c r="G46" s="20" t="s">
        <v>13</v>
      </c>
      <c r="H46" s="20" t="s">
        <v>15</v>
      </c>
      <c r="I46" s="20" t="s">
        <v>17</v>
      </c>
      <c r="J46" s="20" t="s">
        <v>19</v>
      </c>
      <c r="K46" s="20" t="s">
        <v>21</v>
      </c>
      <c r="L46" s="20" t="s">
        <v>23</v>
      </c>
      <c r="M46" s="20" t="s">
        <v>5</v>
      </c>
      <c r="N46" s="21" t="str">
        <f>IF(O46=0,"",M46)</f>
        <v/>
      </c>
      <c r="O46" s="21">
        <f>COUNTIF($N$5:$N$44,"*①授業を楽しむ*")</f>
        <v>0</v>
      </c>
    </row>
    <row r="47" spans="2:15" x14ac:dyDescent="0.55000000000000004">
      <c r="B47" s="26" t="s">
        <v>54</v>
      </c>
      <c r="C47" s="27">
        <f>COUNTIF(C$5:C$44,"当てはまる")</f>
        <v>0</v>
      </c>
      <c r="D47" s="27">
        <f t="shared" ref="D47:L47" si="0">COUNTIF(D$5:D$44,"当てはまる")</f>
        <v>0</v>
      </c>
      <c r="E47" s="27">
        <f t="shared" si="0"/>
        <v>0</v>
      </c>
      <c r="F47" s="27">
        <f t="shared" si="0"/>
        <v>0</v>
      </c>
      <c r="G47" s="27">
        <f t="shared" si="0"/>
        <v>0</v>
      </c>
      <c r="H47" s="27">
        <f t="shared" si="0"/>
        <v>0</v>
      </c>
      <c r="I47" s="27">
        <f t="shared" si="0"/>
        <v>0</v>
      </c>
      <c r="J47" s="27">
        <f t="shared" si="0"/>
        <v>0</v>
      </c>
      <c r="K47" s="27">
        <f t="shared" si="0"/>
        <v>0</v>
      </c>
      <c r="L47" s="27">
        <f t="shared" si="0"/>
        <v>0</v>
      </c>
      <c r="M47" s="20" t="s">
        <v>7</v>
      </c>
      <c r="N47" s="21" t="str">
        <f t="shared" ref="N47:N55" si="1">IF(O47=0,"",M47)</f>
        <v/>
      </c>
      <c r="O47" s="21">
        <f>COUNTIF($N$5:$N$44,"*②必要感*")</f>
        <v>0</v>
      </c>
    </row>
    <row r="48" spans="2:15" x14ac:dyDescent="0.55000000000000004">
      <c r="B48" s="26" t="s">
        <v>55</v>
      </c>
      <c r="C48" s="27">
        <f>COUNTIF(C$5:C$44,"どちらかといえば当てはまる")</f>
        <v>0</v>
      </c>
      <c r="D48" s="27">
        <f t="shared" ref="D48:L48" si="2">COUNTIF(D$5:D$44,"どちらかといえば当てはまる")</f>
        <v>0</v>
      </c>
      <c r="E48" s="27">
        <f t="shared" si="2"/>
        <v>0</v>
      </c>
      <c r="F48" s="27">
        <f t="shared" si="2"/>
        <v>0</v>
      </c>
      <c r="G48" s="27">
        <f t="shared" si="2"/>
        <v>0</v>
      </c>
      <c r="H48" s="27">
        <f t="shared" si="2"/>
        <v>0</v>
      </c>
      <c r="I48" s="27">
        <f t="shared" si="2"/>
        <v>0</v>
      </c>
      <c r="J48" s="27">
        <f t="shared" si="2"/>
        <v>0</v>
      </c>
      <c r="K48" s="27">
        <f t="shared" si="2"/>
        <v>0</v>
      </c>
      <c r="L48" s="27">
        <f t="shared" si="2"/>
        <v>0</v>
      </c>
      <c r="M48" s="20" t="s">
        <v>9</v>
      </c>
      <c r="N48" s="21" t="str">
        <f t="shared" si="1"/>
        <v/>
      </c>
      <c r="O48" s="21">
        <f>COUNTIF($N$5:$N$44,"*③ねらいの明確化*")</f>
        <v>0</v>
      </c>
    </row>
    <row r="49" spans="2:15" x14ac:dyDescent="0.55000000000000004">
      <c r="B49" s="26" t="s">
        <v>56</v>
      </c>
      <c r="C49" s="27">
        <f>COUNTIF(C$5:C$44,"どちらかといえば当てはまらない")</f>
        <v>0</v>
      </c>
      <c r="D49" s="27">
        <f t="shared" ref="D49:L49" si="3">COUNTIF(D$5:D$44,"どちらかといえば当てはまらない")</f>
        <v>0</v>
      </c>
      <c r="E49" s="27">
        <f t="shared" si="3"/>
        <v>0</v>
      </c>
      <c r="F49" s="27">
        <f t="shared" si="3"/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0</v>
      </c>
      <c r="K49" s="27">
        <f t="shared" si="3"/>
        <v>0</v>
      </c>
      <c r="L49" s="27">
        <f t="shared" si="3"/>
        <v>0</v>
      </c>
      <c r="M49" s="20" t="s">
        <v>11</v>
      </c>
      <c r="N49" s="21" t="str">
        <f t="shared" si="1"/>
        <v/>
      </c>
      <c r="O49" s="21">
        <f>COUNTIF($N$5:$N$44,"*④学習習慣*")</f>
        <v>0</v>
      </c>
    </row>
    <row r="50" spans="2:15" ht="18.5" thickBot="1" x14ac:dyDescent="0.6">
      <c r="B50" s="28" t="s">
        <v>57</v>
      </c>
      <c r="C50" s="29">
        <f>COUNTIF(C$5:C$44,"当てはまらない")</f>
        <v>0</v>
      </c>
      <c r="D50" s="29">
        <f t="shared" ref="D50:L50" si="4">COUNTIF(D$5:D$44,"当てはまらない")</f>
        <v>0</v>
      </c>
      <c r="E50" s="29">
        <f t="shared" si="4"/>
        <v>0</v>
      </c>
      <c r="F50" s="29">
        <f t="shared" si="4"/>
        <v>0</v>
      </c>
      <c r="G50" s="29">
        <f t="shared" si="4"/>
        <v>0</v>
      </c>
      <c r="H50" s="29">
        <f t="shared" si="4"/>
        <v>0</v>
      </c>
      <c r="I50" s="29">
        <f t="shared" si="4"/>
        <v>0</v>
      </c>
      <c r="J50" s="29">
        <f t="shared" si="4"/>
        <v>0</v>
      </c>
      <c r="K50" s="29">
        <f t="shared" si="4"/>
        <v>0</v>
      </c>
      <c r="L50" s="29">
        <f t="shared" si="4"/>
        <v>0</v>
      </c>
      <c r="M50" s="20" t="s">
        <v>13</v>
      </c>
      <c r="N50" s="21" t="str">
        <f t="shared" si="1"/>
        <v/>
      </c>
      <c r="O50" s="21">
        <f>COUNTIF($N$5:$N$44,"*⑤ＩＣＴの活用*")</f>
        <v>0</v>
      </c>
    </row>
    <row r="51" spans="2:15" ht="18.5" thickTop="1" x14ac:dyDescent="0.55000000000000004">
      <c r="B51" s="30" t="s">
        <v>62</v>
      </c>
      <c r="C51" s="31">
        <f>SUM(C47:C50)</f>
        <v>0</v>
      </c>
      <c r="D51" s="31">
        <f t="shared" ref="D51:L51" si="5">SUM(D47:D50)</f>
        <v>0</v>
      </c>
      <c r="E51" s="31">
        <f t="shared" si="5"/>
        <v>0</v>
      </c>
      <c r="F51" s="31">
        <f t="shared" si="5"/>
        <v>0</v>
      </c>
      <c r="G51" s="31">
        <f t="shared" si="5"/>
        <v>0</v>
      </c>
      <c r="H51" s="31">
        <f t="shared" si="5"/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20" t="s">
        <v>15</v>
      </c>
      <c r="N51" s="21" t="str">
        <f t="shared" si="1"/>
        <v/>
      </c>
      <c r="O51" s="21">
        <f>COUNTIF($N$5:$N$44,"*⑥見取る力*")</f>
        <v>0</v>
      </c>
    </row>
    <row r="52" spans="2:15" x14ac:dyDescent="0.55000000000000004">
      <c r="M52" s="20" t="s">
        <v>17</v>
      </c>
      <c r="N52" s="21" t="str">
        <f t="shared" si="1"/>
        <v/>
      </c>
      <c r="O52" s="21">
        <f>COUNTIF($N$5:$N$44,"*⑦児童生徒が主役*")</f>
        <v>0</v>
      </c>
    </row>
    <row r="53" spans="2:15" x14ac:dyDescent="0.55000000000000004">
      <c r="M53" s="20" t="s">
        <v>19</v>
      </c>
      <c r="N53" s="21" t="str">
        <f t="shared" si="1"/>
        <v/>
      </c>
      <c r="O53" s="21">
        <f>COUNTIF($N$5:$N$44,"*⑧コーディネート*")</f>
        <v>0</v>
      </c>
    </row>
    <row r="54" spans="2:15" x14ac:dyDescent="0.55000000000000004">
      <c r="M54" s="20" t="s">
        <v>21</v>
      </c>
      <c r="N54" s="21" t="str">
        <f t="shared" si="1"/>
        <v/>
      </c>
      <c r="O54" s="21">
        <f>COUNTIF($N$5:$N$44,"*⑨言葉掛け*")</f>
        <v>0</v>
      </c>
    </row>
    <row r="55" spans="2:15" x14ac:dyDescent="0.55000000000000004">
      <c r="M55" s="20" t="s">
        <v>23</v>
      </c>
      <c r="N55" s="21" t="str">
        <f t="shared" si="1"/>
        <v/>
      </c>
      <c r="O55" s="21">
        <f>COUNTIF($N$5:$N$44,"*⑩振り返り*")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21BA-258A-45D9-B1CD-72EBEEEA1CD0}">
  <dimension ref="B2:O55"/>
  <sheetViews>
    <sheetView workbookViewId="0">
      <selection activeCell="C5" sqref="C5"/>
    </sheetView>
  </sheetViews>
  <sheetFormatPr defaultColWidth="8.6640625" defaultRowHeight="18" x14ac:dyDescent="0.55000000000000004"/>
  <cols>
    <col min="1" max="2" width="8.6640625" style="17"/>
    <col min="3" max="12" width="10" style="17" customWidth="1"/>
    <col min="13" max="15" width="16.6640625" style="17" customWidth="1"/>
    <col min="16" max="16384" width="8.6640625" style="17"/>
  </cols>
  <sheetData>
    <row r="2" spans="2:15" x14ac:dyDescent="0.55000000000000004">
      <c r="B2" s="16" t="s">
        <v>61</v>
      </c>
    </row>
    <row r="4" spans="2:15" x14ac:dyDescent="0.55000000000000004">
      <c r="C4" s="20" t="s">
        <v>5</v>
      </c>
      <c r="D4" s="20" t="s">
        <v>7</v>
      </c>
      <c r="E4" s="20" t="s">
        <v>9</v>
      </c>
      <c r="F4" s="20" t="s">
        <v>11</v>
      </c>
      <c r="G4" s="20" t="s">
        <v>13</v>
      </c>
      <c r="H4" s="20" t="s">
        <v>15</v>
      </c>
      <c r="I4" s="20" t="s">
        <v>17</v>
      </c>
      <c r="J4" s="20" t="s">
        <v>19</v>
      </c>
      <c r="K4" s="20" t="s">
        <v>21</v>
      </c>
      <c r="L4" s="20" t="s">
        <v>23</v>
      </c>
      <c r="M4" s="20" t="s">
        <v>23</v>
      </c>
      <c r="N4" s="21" t="s">
        <v>64</v>
      </c>
      <c r="O4" s="21" t="s">
        <v>77</v>
      </c>
    </row>
    <row r="5" spans="2:15" x14ac:dyDescent="0.55000000000000004">
      <c r="B5" s="23" t="s">
        <v>24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6"/>
      <c r="O5" s="36"/>
    </row>
    <row r="6" spans="2:15" x14ac:dyDescent="0.55000000000000004">
      <c r="B6" s="23" t="s">
        <v>25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6"/>
      <c r="O6" s="36"/>
    </row>
    <row r="7" spans="2:15" x14ac:dyDescent="0.55000000000000004">
      <c r="B7" s="23" t="s">
        <v>26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6"/>
      <c r="O7" s="36"/>
    </row>
    <row r="8" spans="2:15" x14ac:dyDescent="0.55000000000000004">
      <c r="B8" s="23" t="s">
        <v>27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6"/>
      <c r="O8" s="36"/>
    </row>
    <row r="9" spans="2:15" x14ac:dyDescent="0.55000000000000004">
      <c r="B9" s="23" t="s">
        <v>28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6"/>
      <c r="O9" s="36"/>
    </row>
    <row r="10" spans="2:15" x14ac:dyDescent="0.55000000000000004">
      <c r="B10" s="23" t="s">
        <v>29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6"/>
      <c r="O10" s="36"/>
    </row>
    <row r="11" spans="2:15" x14ac:dyDescent="0.55000000000000004">
      <c r="B11" s="23" t="s">
        <v>30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6"/>
      <c r="O11" s="36"/>
    </row>
    <row r="12" spans="2:15" x14ac:dyDescent="0.55000000000000004">
      <c r="B12" s="23" t="s">
        <v>31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6"/>
      <c r="O12" s="36"/>
    </row>
    <row r="13" spans="2:15" x14ac:dyDescent="0.55000000000000004">
      <c r="B13" s="23" t="s">
        <v>32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6"/>
      <c r="O13" s="36"/>
    </row>
    <row r="14" spans="2:15" x14ac:dyDescent="0.55000000000000004">
      <c r="B14" s="23" t="s">
        <v>33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6"/>
      <c r="O14" s="36"/>
    </row>
    <row r="15" spans="2:15" x14ac:dyDescent="0.55000000000000004">
      <c r="B15" s="23" t="s">
        <v>34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6"/>
      <c r="O15" s="36"/>
    </row>
    <row r="16" spans="2:15" x14ac:dyDescent="0.55000000000000004">
      <c r="B16" s="23" t="s">
        <v>35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6"/>
      <c r="O16" s="36"/>
    </row>
    <row r="17" spans="2:15" x14ac:dyDescent="0.55000000000000004">
      <c r="B17" s="23" t="s">
        <v>36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6"/>
      <c r="O17" s="36"/>
    </row>
    <row r="18" spans="2:15" x14ac:dyDescent="0.55000000000000004">
      <c r="B18" s="23" t="s">
        <v>37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6"/>
      <c r="O18" s="36"/>
    </row>
    <row r="19" spans="2:15" x14ac:dyDescent="0.55000000000000004">
      <c r="B19" s="23" t="s">
        <v>38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6"/>
      <c r="O19" s="36"/>
    </row>
    <row r="20" spans="2:15" x14ac:dyDescent="0.55000000000000004">
      <c r="B20" s="23" t="s">
        <v>39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6"/>
      <c r="O20" s="36"/>
    </row>
    <row r="21" spans="2:15" x14ac:dyDescent="0.55000000000000004">
      <c r="B21" s="23" t="s">
        <v>40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6"/>
      <c r="O21" s="36"/>
    </row>
    <row r="22" spans="2:15" x14ac:dyDescent="0.55000000000000004">
      <c r="B22" s="23" t="s">
        <v>41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6"/>
    </row>
    <row r="23" spans="2:15" x14ac:dyDescent="0.55000000000000004">
      <c r="B23" s="23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6"/>
    </row>
    <row r="24" spans="2:15" x14ac:dyDescent="0.55000000000000004">
      <c r="B24" s="23" t="s">
        <v>43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6"/>
    </row>
    <row r="25" spans="2:15" x14ac:dyDescent="0.55000000000000004">
      <c r="B25" s="23" t="s">
        <v>44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6"/>
    </row>
    <row r="26" spans="2:15" x14ac:dyDescent="0.55000000000000004">
      <c r="B26" s="23" t="s">
        <v>45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6"/>
    </row>
    <row r="27" spans="2:15" x14ac:dyDescent="0.55000000000000004">
      <c r="B27" s="23" t="s">
        <v>46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6"/>
    </row>
    <row r="28" spans="2:15" x14ac:dyDescent="0.55000000000000004">
      <c r="B28" s="23" t="s">
        <v>47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6"/>
    </row>
    <row r="29" spans="2:15" x14ac:dyDescent="0.55000000000000004">
      <c r="B29" s="23" t="s">
        <v>48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6"/>
    </row>
    <row r="30" spans="2:15" x14ac:dyDescent="0.55000000000000004">
      <c r="B30" s="23" t="s">
        <v>49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6"/>
    </row>
    <row r="31" spans="2:15" x14ac:dyDescent="0.55000000000000004">
      <c r="B31" s="23" t="s">
        <v>50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6"/>
    </row>
    <row r="32" spans="2:15" x14ac:dyDescent="0.55000000000000004">
      <c r="B32" s="23" t="s">
        <v>51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6"/>
    </row>
    <row r="33" spans="2:15" x14ac:dyDescent="0.55000000000000004">
      <c r="B33" s="23" t="s">
        <v>52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6"/>
    </row>
    <row r="34" spans="2:15" x14ac:dyDescent="0.55000000000000004">
      <c r="B34" s="23" t="s">
        <v>53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6"/>
    </row>
    <row r="35" spans="2:15" x14ac:dyDescent="0.55000000000000004">
      <c r="B35" s="23" t="s">
        <v>66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6"/>
    </row>
    <row r="36" spans="2:15" x14ac:dyDescent="0.55000000000000004">
      <c r="B36" s="23" t="s">
        <v>67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6"/>
    </row>
    <row r="37" spans="2:15" x14ac:dyDescent="0.55000000000000004">
      <c r="B37" s="23" t="s">
        <v>68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6"/>
    </row>
    <row r="38" spans="2:15" x14ac:dyDescent="0.55000000000000004">
      <c r="B38" s="23" t="s">
        <v>69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6"/>
      <c r="O38" s="36"/>
    </row>
    <row r="39" spans="2:15" x14ac:dyDescent="0.55000000000000004">
      <c r="B39" s="23" t="s">
        <v>70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6"/>
      <c r="O39" s="36"/>
    </row>
    <row r="40" spans="2:15" x14ac:dyDescent="0.55000000000000004">
      <c r="B40" s="23" t="s">
        <v>71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6"/>
      <c r="O40" s="36"/>
    </row>
    <row r="41" spans="2:15" x14ac:dyDescent="0.55000000000000004">
      <c r="B41" s="23" t="s">
        <v>72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6"/>
      <c r="O41" s="36"/>
    </row>
    <row r="42" spans="2:15" x14ac:dyDescent="0.55000000000000004">
      <c r="B42" s="23" t="s">
        <v>73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6"/>
      <c r="O42" s="36"/>
    </row>
    <row r="43" spans="2:15" x14ac:dyDescent="0.55000000000000004">
      <c r="B43" s="23" t="s">
        <v>74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6"/>
      <c r="O43" s="36"/>
    </row>
    <row r="44" spans="2:15" x14ac:dyDescent="0.55000000000000004">
      <c r="B44" s="23" t="s">
        <v>75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6"/>
      <c r="O44" s="36"/>
    </row>
    <row r="45" spans="2:15" x14ac:dyDescent="0.55000000000000004"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</row>
    <row r="46" spans="2:15" x14ac:dyDescent="0.55000000000000004">
      <c r="C46" s="20" t="s">
        <v>5</v>
      </c>
      <c r="D46" s="20" t="s">
        <v>7</v>
      </c>
      <c r="E46" s="20" t="s">
        <v>9</v>
      </c>
      <c r="F46" s="20" t="s">
        <v>11</v>
      </c>
      <c r="G46" s="20" t="s">
        <v>13</v>
      </c>
      <c r="H46" s="20" t="s">
        <v>15</v>
      </c>
      <c r="I46" s="20" t="s">
        <v>17</v>
      </c>
      <c r="J46" s="20" t="s">
        <v>19</v>
      </c>
      <c r="K46" s="20" t="s">
        <v>21</v>
      </c>
      <c r="L46" s="20" t="s">
        <v>23</v>
      </c>
      <c r="M46" s="20" t="s">
        <v>5</v>
      </c>
      <c r="N46" s="21" t="str">
        <f>IF(O46=0,"",M46)</f>
        <v/>
      </c>
      <c r="O46" s="21">
        <f>COUNTIF($N$5:$N$44,"*①授業を楽しむ*")</f>
        <v>0</v>
      </c>
    </row>
    <row r="47" spans="2:15" x14ac:dyDescent="0.55000000000000004">
      <c r="B47" s="26" t="s">
        <v>54</v>
      </c>
      <c r="C47" s="27">
        <f>COUNTIF(C$5:C$44,"当てはまる")</f>
        <v>0</v>
      </c>
      <c r="D47" s="27">
        <f t="shared" ref="D47:L47" si="0">COUNTIF(D$5:D$44,"当てはまる")</f>
        <v>0</v>
      </c>
      <c r="E47" s="27">
        <f t="shared" si="0"/>
        <v>0</v>
      </c>
      <c r="F47" s="27">
        <f t="shared" si="0"/>
        <v>0</v>
      </c>
      <c r="G47" s="27">
        <f t="shared" si="0"/>
        <v>0</v>
      </c>
      <c r="H47" s="27">
        <f t="shared" si="0"/>
        <v>0</v>
      </c>
      <c r="I47" s="27">
        <f t="shared" si="0"/>
        <v>0</v>
      </c>
      <c r="J47" s="27">
        <f t="shared" si="0"/>
        <v>0</v>
      </c>
      <c r="K47" s="27">
        <f t="shared" si="0"/>
        <v>0</v>
      </c>
      <c r="L47" s="27">
        <f t="shared" si="0"/>
        <v>0</v>
      </c>
      <c r="M47" s="20" t="s">
        <v>7</v>
      </c>
      <c r="N47" s="21" t="str">
        <f t="shared" ref="N47:N55" si="1">IF(O47=0,"",M47)</f>
        <v/>
      </c>
      <c r="O47" s="21">
        <f>COUNTIF($N$5:$N$44,"*②必要感*")</f>
        <v>0</v>
      </c>
    </row>
    <row r="48" spans="2:15" x14ac:dyDescent="0.55000000000000004">
      <c r="B48" s="26" t="s">
        <v>55</v>
      </c>
      <c r="C48" s="27">
        <f>COUNTIF(C$5:C$44,"どちらかといえば当てはまる")</f>
        <v>0</v>
      </c>
      <c r="D48" s="27">
        <f t="shared" ref="D48:L48" si="2">COUNTIF(D$5:D$44,"どちらかといえば当てはまる")</f>
        <v>0</v>
      </c>
      <c r="E48" s="27">
        <f t="shared" si="2"/>
        <v>0</v>
      </c>
      <c r="F48" s="27">
        <f t="shared" si="2"/>
        <v>0</v>
      </c>
      <c r="G48" s="27">
        <f t="shared" si="2"/>
        <v>0</v>
      </c>
      <c r="H48" s="27">
        <f t="shared" si="2"/>
        <v>0</v>
      </c>
      <c r="I48" s="27">
        <f t="shared" si="2"/>
        <v>0</v>
      </c>
      <c r="J48" s="27">
        <f t="shared" si="2"/>
        <v>0</v>
      </c>
      <c r="K48" s="27">
        <f t="shared" si="2"/>
        <v>0</v>
      </c>
      <c r="L48" s="27">
        <f t="shared" si="2"/>
        <v>0</v>
      </c>
      <c r="M48" s="20" t="s">
        <v>9</v>
      </c>
      <c r="N48" s="21" t="str">
        <f t="shared" si="1"/>
        <v/>
      </c>
      <c r="O48" s="21">
        <f>COUNTIF($N$5:$N$44,"*③ねらいの明確化*")</f>
        <v>0</v>
      </c>
    </row>
    <row r="49" spans="2:15" x14ac:dyDescent="0.55000000000000004">
      <c r="B49" s="26" t="s">
        <v>56</v>
      </c>
      <c r="C49" s="27">
        <f>COUNTIF(C$5:C$44,"どちらかといえば当てはまらない")</f>
        <v>0</v>
      </c>
      <c r="D49" s="27">
        <f t="shared" ref="D49:L49" si="3">COUNTIF(D$5:D$44,"どちらかといえば当てはまらない")</f>
        <v>0</v>
      </c>
      <c r="E49" s="27">
        <f t="shared" si="3"/>
        <v>0</v>
      </c>
      <c r="F49" s="27">
        <f t="shared" si="3"/>
        <v>0</v>
      </c>
      <c r="G49" s="27">
        <f t="shared" si="3"/>
        <v>0</v>
      </c>
      <c r="H49" s="27">
        <f t="shared" si="3"/>
        <v>0</v>
      </c>
      <c r="I49" s="27">
        <f t="shared" si="3"/>
        <v>0</v>
      </c>
      <c r="J49" s="27">
        <f t="shared" si="3"/>
        <v>0</v>
      </c>
      <c r="K49" s="27">
        <f t="shared" si="3"/>
        <v>0</v>
      </c>
      <c r="L49" s="27">
        <f t="shared" si="3"/>
        <v>0</v>
      </c>
      <c r="M49" s="20" t="s">
        <v>11</v>
      </c>
      <c r="N49" s="21" t="str">
        <f t="shared" si="1"/>
        <v/>
      </c>
      <c r="O49" s="21">
        <f>COUNTIF($N$5:$N$44,"*④学習習慣*")</f>
        <v>0</v>
      </c>
    </row>
    <row r="50" spans="2:15" ht="18.5" thickBot="1" x14ac:dyDescent="0.6">
      <c r="B50" s="28" t="s">
        <v>57</v>
      </c>
      <c r="C50" s="29">
        <f>COUNTIF(C$5:C$44,"当てはまらない")</f>
        <v>0</v>
      </c>
      <c r="D50" s="29">
        <f t="shared" ref="D50:L50" si="4">COUNTIF(D$5:D$44,"当てはまらない")</f>
        <v>0</v>
      </c>
      <c r="E50" s="29">
        <f t="shared" si="4"/>
        <v>0</v>
      </c>
      <c r="F50" s="29">
        <f t="shared" si="4"/>
        <v>0</v>
      </c>
      <c r="G50" s="29">
        <f t="shared" si="4"/>
        <v>0</v>
      </c>
      <c r="H50" s="29">
        <f t="shared" si="4"/>
        <v>0</v>
      </c>
      <c r="I50" s="29">
        <f t="shared" si="4"/>
        <v>0</v>
      </c>
      <c r="J50" s="29">
        <f t="shared" si="4"/>
        <v>0</v>
      </c>
      <c r="K50" s="29">
        <f t="shared" si="4"/>
        <v>0</v>
      </c>
      <c r="L50" s="29">
        <f t="shared" si="4"/>
        <v>0</v>
      </c>
      <c r="M50" s="20" t="s">
        <v>13</v>
      </c>
      <c r="N50" s="21" t="str">
        <f t="shared" si="1"/>
        <v/>
      </c>
      <c r="O50" s="21">
        <f>COUNTIF($N$5:$N$44,"*⑤ＩＣＴの活用*")</f>
        <v>0</v>
      </c>
    </row>
    <row r="51" spans="2:15" ht="18.5" thickTop="1" x14ac:dyDescent="0.55000000000000004">
      <c r="B51" s="30" t="s">
        <v>62</v>
      </c>
      <c r="C51" s="31">
        <f>SUM(C47:C50)</f>
        <v>0</v>
      </c>
      <c r="D51" s="31">
        <f t="shared" ref="D51:L51" si="5">SUM(D47:D50)</f>
        <v>0</v>
      </c>
      <c r="E51" s="31">
        <f t="shared" si="5"/>
        <v>0</v>
      </c>
      <c r="F51" s="31">
        <f t="shared" si="5"/>
        <v>0</v>
      </c>
      <c r="G51" s="31">
        <f t="shared" si="5"/>
        <v>0</v>
      </c>
      <c r="H51" s="31">
        <f t="shared" si="5"/>
        <v>0</v>
      </c>
      <c r="I51" s="31">
        <f t="shared" si="5"/>
        <v>0</v>
      </c>
      <c r="J51" s="31">
        <f t="shared" si="5"/>
        <v>0</v>
      </c>
      <c r="K51" s="31">
        <f t="shared" si="5"/>
        <v>0</v>
      </c>
      <c r="L51" s="31">
        <f t="shared" si="5"/>
        <v>0</v>
      </c>
      <c r="M51" s="20" t="s">
        <v>15</v>
      </c>
      <c r="N51" s="21" t="str">
        <f t="shared" si="1"/>
        <v/>
      </c>
      <c r="O51" s="21">
        <f>COUNTIF($N$5:$N$44,"*⑥見取る力*")</f>
        <v>0</v>
      </c>
    </row>
    <row r="52" spans="2:15" x14ac:dyDescent="0.55000000000000004">
      <c r="M52" s="20" t="s">
        <v>17</v>
      </c>
      <c r="N52" s="21" t="str">
        <f t="shared" si="1"/>
        <v/>
      </c>
      <c r="O52" s="21">
        <f>COUNTIF($N$5:$N$44,"*⑦児童生徒が主役*")</f>
        <v>0</v>
      </c>
    </row>
    <row r="53" spans="2:15" x14ac:dyDescent="0.55000000000000004">
      <c r="M53" s="20" t="s">
        <v>19</v>
      </c>
      <c r="N53" s="21" t="str">
        <f t="shared" si="1"/>
        <v/>
      </c>
      <c r="O53" s="21">
        <f>COUNTIF($N$5:$N$44,"*⑧コーディネート*")</f>
        <v>0</v>
      </c>
    </row>
    <row r="54" spans="2:15" x14ac:dyDescent="0.55000000000000004">
      <c r="M54" s="20" t="s">
        <v>21</v>
      </c>
      <c r="N54" s="21" t="str">
        <f t="shared" si="1"/>
        <v/>
      </c>
      <c r="O54" s="21">
        <f>COUNTIF($N$5:$N$44,"*⑨言葉掛け*")</f>
        <v>0</v>
      </c>
    </row>
    <row r="55" spans="2:15" x14ac:dyDescent="0.55000000000000004">
      <c r="M55" s="20" t="s">
        <v>23</v>
      </c>
      <c r="N55" s="21" t="str">
        <f t="shared" si="1"/>
        <v/>
      </c>
      <c r="O55" s="21">
        <f>COUNTIF($N$5:$N$44,"*⑩振り返り*")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6A971-383C-4A54-B1E9-B9349927ED68}">
  <dimension ref="B4:O113"/>
  <sheetViews>
    <sheetView zoomScale="50" zoomScaleNormal="50" zoomScaleSheetLayoutView="55" workbookViewId="0">
      <selection activeCell="C5" sqref="C5"/>
    </sheetView>
  </sheetViews>
  <sheetFormatPr defaultColWidth="8.6640625" defaultRowHeight="18" x14ac:dyDescent="0.55000000000000004"/>
  <cols>
    <col min="1" max="14" width="8.6640625" style="1"/>
    <col min="15" max="15" width="9.6640625" style="1" bestFit="1" customWidth="1"/>
    <col min="16" max="16384" width="8.6640625" style="1"/>
  </cols>
  <sheetData>
    <row r="4" spans="2:15" x14ac:dyDescent="0.55000000000000004">
      <c r="C4" s="2" t="s">
        <v>4</v>
      </c>
      <c r="D4" s="2" t="s">
        <v>6</v>
      </c>
      <c r="E4" s="2" t="s">
        <v>8</v>
      </c>
      <c r="F4" s="2" t="s">
        <v>10</v>
      </c>
      <c r="G4" s="2" t="s">
        <v>12</v>
      </c>
      <c r="H4" s="2" t="s">
        <v>14</v>
      </c>
      <c r="I4" s="2" t="s">
        <v>16</v>
      </c>
      <c r="J4" s="2" t="s">
        <v>18</v>
      </c>
      <c r="K4" s="2" t="s">
        <v>20</v>
      </c>
      <c r="L4" s="2" t="s">
        <v>22</v>
      </c>
    </row>
    <row r="5" spans="2:15" x14ac:dyDescent="0.55000000000000004">
      <c r="B5" s="7"/>
      <c r="C5" s="8" t="s">
        <v>58</v>
      </c>
      <c r="D5" s="2" t="str">
        <f t="shared" ref="D5:L5" si="0">$C$5</f>
        <v>第１回</v>
      </c>
      <c r="E5" s="2" t="str">
        <f t="shared" si="0"/>
        <v>第１回</v>
      </c>
      <c r="F5" s="2" t="str">
        <f t="shared" si="0"/>
        <v>第１回</v>
      </c>
      <c r="G5" s="2" t="str">
        <f t="shared" si="0"/>
        <v>第１回</v>
      </c>
      <c r="H5" s="2" t="str">
        <f t="shared" si="0"/>
        <v>第１回</v>
      </c>
      <c r="I5" s="2" t="str">
        <f t="shared" si="0"/>
        <v>第１回</v>
      </c>
      <c r="J5" s="2" t="str">
        <f t="shared" si="0"/>
        <v>第１回</v>
      </c>
      <c r="K5" s="2" t="str">
        <f t="shared" si="0"/>
        <v>第１回</v>
      </c>
      <c r="L5" s="2" t="str">
        <f t="shared" si="0"/>
        <v>第１回</v>
      </c>
    </row>
    <row r="6" spans="2:15" x14ac:dyDescent="0.55000000000000004">
      <c r="B6" s="4" t="s">
        <v>0</v>
      </c>
      <c r="C6" s="5" t="e">
        <f>第１回結果貼付シート!C47*100/第１回結果貼付シート!C$51</f>
        <v>#DIV/0!</v>
      </c>
      <c r="D6" s="5" t="e">
        <f>第１回結果貼付シート!D47*100/第１回結果貼付シート!D$51</f>
        <v>#DIV/0!</v>
      </c>
      <c r="E6" s="5" t="e">
        <f>第１回結果貼付シート!E47*100/第１回結果貼付シート!E$51</f>
        <v>#DIV/0!</v>
      </c>
      <c r="F6" s="5" t="e">
        <f>第１回結果貼付シート!F47*100/第１回結果貼付シート!F$51</f>
        <v>#DIV/0!</v>
      </c>
      <c r="G6" s="5" t="e">
        <f>第１回結果貼付シート!G47*100/第１回結果貼付シート!G$51</f>
        <v>#DIV/0!</v>
      </c>
      <c r="H6" s="5" t="e">
        <f>第１回結果貼付シート!H47*100/第１回結果貼付シート!H$51</f>
        <v>#DIV/0!</v>
      </c>
      <c r="I6" s="5" t="e">
        <f>第１回結果貼付シート!I47*100/第１回結果貼付シート!I$51</f>
        <v>#DIV/0!</v>
      </c>
      <c r="J6" s="5" t="e">
        <f>第１回結果貼付シート!J47*100/第１回結果貼付シート!J$51</f>
        <v>#DIV/0!</v>
      </c>
      <c r="K6" s="5" t="e">
        <f>第１回結果貼付シート!K47*100/第１回結果貼付シート!K$51</f>
        <v>#DIV/0!</v>
      </c>
      <c r="L6" s="5" t="e">
        <f>第１回結果貼付シート!L47*100/第１回結果貼付シート!L$51</f>
        <v>#DIV/0!</v>
      </c>
    </row>
    <row r="7" spans="2:15" x14ac:dyDescent="0.55000000000000004">
      <c r="B7" s="4" t="s">
        <v>1</v>
      </c>
      <c r="C7" s="5" t="e">
        <f>第１回結果貼付シート!C48*100/第１回結果貼付シート!C$51</f>
        <v>#DIV/0!</v>
      </c>
      <c r="D7" s="5" t="e">
        <f>第１回結果貼付シート!D48*100/第１回結果貼付シート!D$51</f>
        <v>#DIV/0!</v>
      </c>
      <c r="E7" s="5" t="e">
        <f>第１回結果貼付シート!E48*100/第１回結果貼付シート!E$51</f>
        <v>#DIV/0!</v>
      </c>
      <c r="F7" s="5" t="e">
        <f>第１回結果貼付シート!F48*100/第１回結果貼付シート!F$51</f>
        <v>#DIV/0!</v>
      </c>
      <c r="G7" s="5" t="e">
        <f>第１回結果貼付シート!G48*100/第１回結果貼付シート!G$51</f>
        <v>#DIV/0!</v>
      </c>
      <c r="H7" s="5" t="e">
        <f>第１回結果貼付シート!H48*100/第１回結果貼付シート!H$51</f>
        <v>#DIV/0!</v>
      </c>
      <c r="I7" s="5" t="e">
        <f>第１回結果貼付シート!I48*100/第１回結果貼付シート!I$51</f>
        <v>#DIV/0!</v>
      </c>
      <c r="J7" s="5" t="e">
        <f>第１回結果貼付シート!J48*100/第１回結果貼付シート!J$51</f>
        <v>#DIV/0!</v>
      </c>
      <c r="K7" s="5" t="e">
        <f>第１回結果貼付シート!K48*100/第１回結果貼付シート!K$51</f>
        <v>#DIV/0!</v>
      </c>
      <c r="L7" s="5" t="e">
        <f>第１回結果貼付シート!L48*100/第１回結果貼付シート!L$51</f>
        <v>#DIV/0!</v>
      </c>
    </row>
    <row r="8" spans="2:15" x14ac:dyDescent="0.55000000000000004">
      <c r="B8" s="4" t="s">
        <v>2</v>
      </c>
      <c r="C8" s="5" t="e">
        <f>第１回結果貼付シート!C49*100/第１回結果貼付シート!C$51</f>
        <v>#DIV/0!</v>
      </c>
      <c r="D8" s="5" t="e">
        <f>第１回結果貼付シート!D49*100/第１回結果貼付シート!D$51</f>
        <v>#DIV/0!</v>
      </c>
      <c r="E8" s="5" t="e">
        <f>第１回結果貼付シート!E49*100/第１回結果貼付シート!E$51</f>
        <v>#DIV/0!</v>
      </c>
      <c r="F8" s="5" t="e">
        <f>第１回結果貼付シート!F49*100/第１回結果貼付シート!F$51</f>
        <v>#DIV/0!</v>
      </c>
      <c r="G8" s="5" t="e">
        <f>第１回結果貼付シート!G49*100/第１回結果貼付シート!G$51</f>
        <v>#DIV/0!</v>
      </c>
      <c r="H8" s="5" t="e">
        <f>第１回結果貼付シート!H49*100/第１回結果貼付シート!H$51</f>
        <v>#DIV/0!</v>
      </c>
      <c r="I8" s="5" t="e">
        <f>第１回結果貼付シート!I49*100/第１回結果貼付シート!I$51</f>
        <v>#DIV/0!</v>
      </c>
      <c r="J8" s="5" t="e">
        <f>第１回結果貼付シート!J49*100/第１回結果貼付シート!J$51</f>
        <v>#DIV/0!</v>
      </c>
      <c r="K8" s="5" t="e">
        <f>第１回結果貼付シート!K49*100/第１回結果貼付シート!K$51</f>
        <v>#DIV/0!</v>
      </c>
      <c r="L8" s="5" t="e">
        <f>第１回結果貼付シート!L49*100/第１回結果貼付シート!L$51</f>
        <v>#DIV/0!</v>
      </c>
    </row>
    <row r="9" spans="2:15" x14ac:dyDescent="0.55000000000000004">
      <c r="B9" s="4" t="s">
        <v>3</v>
      </c>
      <c r="C9" s="5" t="e">
        <f>第１回結果貼付シート!C50*100/第１回結果貼付シート!C$51</f>
        <v>#DIV/0!</v>
      </c>
      <c r="D9" s="5" t="e">
        <f>第１回結果貼付シート!D50*100/第１回結果貼付シート!D$51</f>
        <v>#DIV/0!</v>
      </c>
      <c r="E9" s="5" t="e">
        <f>第１回結果貼付シート!E50*100/第１回結果貼付シート!E$51</f>
        <v>#DIV/0!</v>
      </c>
      <c r="F9" s="5" t="e">
        <f>第１回結果貼付シート!F50*100/第１回結果貼付シート!F$51</f>
        <v>#DIV/0!</v>
      </c>
      <c r="G9" s="5" t="e">
        <f>第１回結果貼付シート!G50*100/第１回結果貼付シート!G$51</f>
        <v>#DIV/0!</v>
      </c>
      <c r="H9" s="5" t="e">
        <f>第１回結果貼付シート!H50*100/第１回結果貼付シート!H$51</f>
        <v>#DIV/0!</v>
      </c>
      <c r="I9" s="5" t="e">
        <f>第１回結果貼付シート!I50*100/第１回結果貼付シート!I$51</f>
        <v>#DIV/0!</v>
      </c>
      <c r="J9" s="5" t="e">
        <f>第１回結果貼付シート!J50*100/第１回結果貼付シート!J$51</f>
        <v>#DIV/0!</v>
      </c>
      <c r="K9" s="5" t="e">
        <f>第１回結果貼付シート!K50*100/第１回結果貼付シート!K$51</f>
        <v>#DIV/0!</v>
      </c>
      <c r="L9" s="5" t="e">
        <f>第１回結果貼付シート!L50*100/第１回結果貼付シート!L$51</f>
        <v>#DIV/0!</v>
      </c>
    </row>
    <row r="11" spans="2:15" ht="18.5" thickBot="1" x14ac:dyDescent="0.6"/>
    <row r="12" spans="2:15" ht="37.5" customHeight="1" thickBot="1" x14ac:dyDescent="0.6">
      <c r="B12"/>
      <c r="C12" s="40" t="s">
        <v>78</v>
      </c>
      <c r="D12" s="41"/>
      <c r="E12" s="41"/>
      <c r="F12" s="41"/>
      <c r="G12" s="41"/>
      <c r="H12" s="41"/>
      <c r="I12" s="41"/>
      <c r="J12" s="41"/>
      <c r="K12" s="41"/>
      <c r="L12" s="41"/>
      <c r="M12" s="41" t="str">
        <f>C5</f>
        <v>第１回</v>
      </c>
      <c r="N12" s="42"/>
      <c r="O12"/>
    </row>
    <row r="13" spans="2:15" x14ac:dyDescent="0.55000000000000004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15" x14ac:dyDescent="0.55000000000000004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2:15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15" x14ac:dyDescent="0.55000000000000004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x14ac:dyDescent="0.55000000000000004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x14ac:dyDescent="0.55000000000000004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x14ac:dyDescent="0.55000000000000004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x14ac:dyDescent="0.55000000000000004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x14ac:dyDescent="0.55000000000000004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x14ac:dyDescent="0.55000000000000004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x14ac:dyDescent="0.55000000000000004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55000000000000004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x14ac:dyDescent="0.55000000000000004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2:15" x14ac:dyDescent="0.55000000000000004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2:15" x14ac:dyDescent="0.55000000000000004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5" x14ac:dyDescent="0.55000000000000004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5" x14ac:dyDescent="0.55000000000000004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5" x14ac:dyDescent="0.55000000000000004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5" x14ac:dyDescent="0.55000000000000004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x14ac:dyDescent="0.55000000000000004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x14ac:dyDescent="0.55000000000000004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55000000000000004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55000000000000004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55000000000000004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55000000000000004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55000000000000004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55000000000000004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55000000000000004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55000000000000004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55000000000000004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55000000000000004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55000000000000004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55000000000000004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55000000000000004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55000000000000004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55000000000000004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55000000000000004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55000000000000004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55000000000000004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55000000000000004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55000000000000004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55000000000000004">
      <c r="B60" s="13" t="str">
        <f>C5</f>
        <v>第１回</v>
      </c>
      <c r="C60" s="10" t="s">
        <v>65</v>
      </c>
      <c r="D60"/>
      <c r="E60"/>
      <c r="F60"/>
      <c r="G60"/>
      <c r="H60"/>
      <c r="I60" s="11"/>
      <c r="J60"/>
      <c r="K60"/>
      <c r="L60"/>
      <c r="M60"/>
      <c r="N60"/>
      <c r="O60"/>
    </row>
    <row r="61" spans="2:15" x14ac:dyDescent="0.55000000000000004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55000000000000004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55000000000000004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55000000000000004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x14ac:dyDescent="0.55000000000000004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x14ac:dyDescent="0.55000000000000004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x14ac:dyDescent="0.55000000000000004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55000000000000004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x14ac:dyDescent="0.55000000000000004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x14ac:dyDescent="0.55000000000000004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x14ac:dyDescent="0.55000000000000004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x14ac:dyDescent="0.55000000000000004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ht="27.5" customHeight="1" x14ac:dyDescent="0.55000000000000004">
      <c r="B73" s="50" t="str">
        <f>C5</f>
        <v>第１回</v>
      </c>
      <c r="C73" s="51"/>
      <c r="D73" s="52" t="s">
        <v>79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</row>
    <row r="74" spans="2:15" ht="99.5" customHeight="1" x14ac:dyDescent="0.55000000000000004">
      <c r="B74" s="49" t="str">
        <f>IF(第１回結果貼付シート!M5="","",第１回結果貼付シート!M5)</f>
        <v/>
      </c>
      <c r="C74" s="49"/>
      <c r="D74" s="49"/>
      <c r="E74" s="49"/>
      <c r="F74" s="46" t="str">
        <f>IF(第１回結果貼付シート!N5="","",第１回結果貼付シート!N5)</f>
        <v/>
      </c>
      <c r="G74" s="47"/>
      <c r="H74" s="47"/>
      <c r="I74" s="47"/>
      <c r="J74" s="47"/>
      <c r="K74" s="47"/>
      <c r="L74" s="47"/>
      <c r="M74" s="47"/>
      <c r="N74" s="47"/>
      <c r="O74" s="48"/>
    </row>
    <row r="75" spans="2:15" ht="129.5" customHeight="1" x14ac:dyDescent="0.55000000000000004">
      <c r="B75" s="43" t="str">
        <f>IF(第１回結果貼付シート!M6="","",第１回結果貼付シート!M6)</f>
        <v/>
      </c>
      <c r="C75" s="44"/>
      <c r="D75" s="44"/>
      <c r="E75" s="45"/>
      <c r="F75" s="46" t="str">
        <f>IF(第１回結果貼付シート!N6="","",第１回結果貼付シート!N6)</f>
        <v/>
      </c>
      <c r="G75" s="47"/>
      <c r="H75" s="47"/>
      <c r="I75" s="47"/>
      <c r="J75" s="47"/>
      <c r="K75" s="47"/>
      <c r="L75" s="47"/>
      <c r="M75" s="47"/>
      <c r="N75" s="47"/>
      <c r="O75" s="48"/>
    </row>
    <row r="76" spans="2:15" ht="99.5" customHeight="1" x14ac:dyDescent="0.55000000000000004">
      <c r="B76" s="43" t="str">
        <f>IF(第１回結果貼付シート!M7="","",第１回結果貼付シート!M7)</f>
        <v/>
      </c>
      <c r="C76" s="44"/>
      <c r="D76" s="44"/>
      <c r="E76" s="45"/>
      <c r="F76" s="46" t="str">
        <f>IF(第１回結果貼付シート!N7="","",第１回結果貼付シート!N7)</f>
        <v/>
      </c>
      <c r="G76" s="47"/>
      <c r="H76" s="47"/>
      <c r="I76" s="47"/>
      <c r="J76" s="47"/>
      <c r="K76" s="47"/>
      <c r="L76" s="47"/>
      <c r="M76" s="47"/>
      <c r="N76" s="47"/>
      <c r="O76" s="48"/>
    </row>
    <row r="77" spans="2:15" ht="60.5" customHeight="1" x14ac:dyDescent="0.55000000000000004">
      <c r="B77" s="43" t="str">
        <f>IF(第１回結果貼付シート!M8="","",第１回結果貼付シート!M8)</f>
        <v/>
      </c>
      <c r="C77" s="44"/>
      <c r="D77" s="44"/>
      <c r="E77" s="45"/>
      <c r="F77" s="46" t="str">
        <f>IF(第１回結果貼付シート!N8="","",第１回結果貼付シート!N8)</f>
        <v/>
      </c>
      <c r="G77" s="47"/>
      <c r="H77" s="47"/>
      <c r="I77" s="47"/>
      <c r="J77" s="47"/>
      <c r="K77" s="47"/>
      <c r="L77" s="47"/>
      <c r="M77" s="47"/>
      <c r="N77" s="47"/>
      <c r="O77" s="48"/>
    </row>
    <row r="78" spans="2:15" ht="60.5" customHeight="1" x14ac:dyDescent="0.55000000000000004">
      <c r="B78" s="43" t="str">
        <f>IF(第１回結果貼付シート!M9="","",第１回結果貼付シート!M9)</f>
        <v/>
      </c>
      <c r="C78" s="44"/>
      <c r="D78" s="44"/>
      <c r="E78" s="45"/>
      <c r="F78" s="46" t="str">
        <f>IF(第１回結果貼付シート!N9="","",第１回結果貼付シート!N9)</f>
        <v/>
      </c>
      <c r="G78" s="47"/>
      <c r="H78" s="47"/>
      <c r="I78" s="47"/>
      <c r="J78" s="47"/>
      <c r="K78" s="47"/>
      <c r="L78" s="47"/>
      <c r="M78" s="47"/>
      <c r="N78" s="47"/>
      <c r="O78" s="48"/>
    </row>
    <row r="79" spans="2:15" ht="60.5" customHeight="1" x14ac:dyDescent="0.55000000000000004">
      <c r="B79" s="43" t="str">
        <f>IF(第１回結果貼付シート!M10="","",第１回結果貼付シート!M10)</f>
        <v/>
      </c>
      <c r="C79" s="44"/>
      <c r="D79" s="44"/>
      <c r="E79" s="45"/>
      <c r="F79" s="46" t="str">
        <f>IF(第１回結果貼付シート!N10="","",第１回結果貼付シート!N10)</f>
        <v/>
      </c>
      <c r="G79" s="47"/>
      <c r="H79" s="47"/>
      <c r="I79" s="47"/>
      <c r="J79" s="47"/>
      <c r="K79" s="47"/>
      <c r="L79" s="47"/>
      <c r="M79" s="47"/>
      <c r="N79" s="47"/>
      <c r="O79" s="48"/>
    </row>
    <row r="80" spans="2:15" ht="60.5" customHeight="1" x14ac:dyDescent="0.55000000000000004">
      <c r="B80" s="43" t="str">
        <f>IF(第１回結果貼付シート!M11="","",第１回結果貼付シート!M11)</f>
        <v/>
      </c>
      <c r="C80" s="44"/>
      <c r="D80" s="44"/>
      <c r="E80" s="45"/>
      <c r="F80" s="46" t="str">
        <f>IF(第１回結果貼付シート!N11="","",第１回結果貼付シート!N11)</f>
        <v/>
      </c>
      <c r="G80" s="47"/>
      <c r="H80" s="47"/>
      <c r="I80" s="47"/>
      <c r="J80" s="47"/>
      <c r="K80" s="47"/>
      <c r="L80" s="47"/>
      <c r="M80" s="47"/>
      <c r="N80" s="47"/>
      <c r="O80" s="48"/>
    </row>
    <row r="81" spans="2:15" ht="60.5" customHeight="1" x14ac:dyDescent="0.55000000000000004">
      <c r="B81" s="43" t="str">
        <f>IF(第１回結果貼付シート!M12="","",第１回結果貼付シート!M12)</f>
        <v/>
      </c>
      <c r="C81" s="44"/>
      <c r="D81" s="44"/>
      <c r="E81" s="45"/>
      <c r="F81" s="46" t="str">
        <f>IF(第１回結果貼付シート!N12="","",第１回結果貼付シート!N12)</f>
        <v/>
      </c>
      <c r="G81" s="47"/>
      <c r="H81" s="47"/>
      <c r="I81" s="47"/>
      <c r="J81" s="47"/>
      <c r="K81" s="47"/>
      <c r="L81" s="47"/>
      <c r="M81" s="47"/>
      <c r="N81" s="47"/>
      <c r="O81" s="48"/>
    </row>
    <row r="82" spans="2:15" ht="60.5" customHeight="1" x14ac:dyDescent="0.55000000000000004">
      <c r="B82" s="43" t="str">
        <f>IF(第１回結果貼付シート!M13="","",第１回結果貼付シート!M13)</f>
        <v/>
      </c>
      <c r="C82" s="44"/>
      <c r="D82" s="44"/>
      <c r="E82" s="45"/>
      <c r="F82" s="46" t="str">
        <f>IF(第１回結果貼付シート!N13="","",第１回結果貼付シート!N13)</f>
        <v/>
      </c>
      <c r="G82" s="47"/>
      <c r="H82" s="47"/>
      <c r="I82" s="47"/>
      <c r="J82" s="47"/>
      <c r="K82" s="47"/>
      <c r="L82" s="47"/>
      <c r="M82" s="47"/>
      <c r="N82" s="47"/>
      <c r="O82" s="48"/>
    </row>
    <row r="83" spans="2:15" ht="60.5" customHeight="1" x14ac:dyDescent="0.55000000000000004">
      <c r="B83" s="43" t="str">
        <f>IF(第１回結果貼付シート!M14="","",第１回結果貼付シート!M14)</f>
        <v/>
      </c>
      <c r="C83" s="44"/>
      <c r="D83" s="44"/>
      <c r="E83" s="45"/>
      <c r="F83" s="46" t="str">
        <f>IF(第１回結果貼付シート!N14="","",第１回結果貼付シート!N14)</f>
        <v/>
      </c>
      <c r="G83" s="47"/>
      <c r="H83" s="47"/>
      <c r="I83" s="47"/>
      <c r="J83" s="47"/>
      <c r="K83" s="47"/>
      <c r="L83" s="47"/>
      <c r="M83" s="47"/>
      <c r="N83" s="47"/>
      <c r="O83" s="48"/>
    </row>
    <row r="84" spans="2:15" ht="60.5" customHeight="1" x14ac:dyDescent="0.55000000000000004">
      <c r="B84" s="43" t="str">
        <f>IF(第１回結果貼付シート!M15="","",第１回結果貼付シート!M15)</f>
        <v/>
      </c>
      <c r="C84" s="44"/>
      <c r="D84" s="44"/>
      <c r="E84" s="45"/>
      <c r="F84" s="46" t="str">
        <f>IF(第１回結果貼付シート!N15="","",第１回結果貼付シート!N15)</f>
        <v/>
      </c>
      <c r="G84" s="47"/>
      <c r="H84" s="47"/>
      <c r="I84" s="47"/>
      <c r="J84" s="47"/>
      <c r="K84" s="47"/>
      <c r="L84" s="47"/>
      <c r="M84" s="47"/>
      <c r="N84" s="47"/>
      <c r="O84" s="48"/>
    </row>
    <row r="85" spans="2:15" ht="60.5" customHeight="1" x14ac:dyDescent="0.55000000000000004">
      <c r="B85" s="43" t="str">
        <f>IF(第１回結果貼付シート!M16="","",第１回結果貼付シート!M16)</f>
        <v/>
      </c>
      <c r="C85" s="44"/>
      <c r="D85" s="44"/>
      <c r="E85" s="45"/>
      <c r="F85" s="46" t="str">
        <f>IF(第１回結果貼付シート!N16="","",第１回結果貼付シート!N16)</f>
        <v/>
      </c>
      <c r="G85" s="47"/>
      <c r="H85" s="47"/>
      <c r="I85" s="47"/>
      <c r="J85" s="47"/>
      <c r="K85" s="47"/>
      <c r="L85" s="47"/>
      <c r="M85" s="47"/>
      <c r="N85" s="47"/>
      <c r="O85" s="48"/>
    </row>
    <row r="86" spans="2:15" ht="87.5" customHeight="1" x14ac:dyDescent="0.55000000000000004">
      <c r="B86" s="43" t="str">
        <f>IF(第１回結果貼付シート!M17="","",第１回結果貼付シート!M17)</f>
        <v/>
      </c>
      <c r="C86" s="44"/>
      <c r="D86" s="44"/>
      <c r="E86" s="45"/>
      <c r="F86" s="46" t="str">
        <f>IF(第１回結果貼付シート!N17="","",第１回結果貼付シート!N17)</f>
        <v/>
      </c>
      <c r="G86" s="47"/>
      <c r="H86" s="47"/>
      <c r="I86" s="47"/>
      <c r="J86" s="47"/>
      <c r="K86" s="47"/>
      <c r="L86" s="47"/>
      <c r="M86" s="47"/>
      <c r="N86" s="47"/>
      <c r="O86" s="48"/>
    </row>
    <row r="87" spans="2:15" ht="60.5" customHeight="1" x14ac:dyDescent="0.55000000000000004">
      <c r="B87" s="43" t="str">
        <f>IF(第１回結果貼付シート!M18="","",第１回結果貼付シート!M18)</f>
        <v/>
      </c>
      <c r="C87" s="44"/>
      <c r="D87" s="44"/>
      <c r="E87" s="45"/>
      <c r="F87" s="46" t="str">
        <f>IF(第１回結果貼付シート!N18="","",第１回結果貼付シート!N18)</f>
        <v/>
      </c>
      <c r="G87" s="47"/>
      <c r="H87" s="47"/>
      <c r="I87" s="47"/>
      <c r="J87" s="47"/>
      <c r="K87" s="47"/>
      <c r="L87" s="47"/>
      <c r="M87" s="47"/>
      <c r="N87" s="47"/>
      <c r="O87" s="48"/>
    </row>
    <row r="88" spans="2:15" ht="60.5" customHeight="1" x14ac:dyDescent="0.55000000000000004">
      <c r="B88" s="43" t="str">
        <f>IF(第１回結果貼付シート!M19="","",第１回結果貼付シート!M19)</f>
        <v/>
      </c>
      <c r="C88" s="44"/>
      <c r="D88" s="44"/>
      <c r="E88" s="45"/>
      <c r="F88" s="46" t="str">
        <f>IF(第１回結果貼付シート!N19="","",第１回結果貼付シート!N19)</f>
        <v/>
      </c>
      <c r="G88" s="47"/>
      <c r="H88" s="47"/>
      <c r="I88" s="47"/>
      <c r="J88" s="47"/>
      <c r="K88" s="47"/>
      <c r="L88" s="47"/>
      <c r="M88" s="47"/>
      <c r="N88" s="47"/>
      <c r="O88" s="48"/>
    </row>
    <row r="89" spans="2:15" ht="60.5" customHeight="1" x14ac:dyDescent="0.55000000000000004">
      <c r="B89" s="43" t="str">
        <f>IF(第１回結果貼付シート!M20="","",第１回結果貼付シート!M20)</f>
        <v/>
      </c>
      <c r="C89" s="44"/>
      <c r="D89" s="44"/>
      <c r="E89" s="45"/>
      <c r="F89" s="46" t="str">
        <f>IF(第１回結果貼付シート!N20="","",第１回結果貼付シート!N20)</f>
        <v/>
      </c>
      <c r="G89" s="47"/>
      <c r="H89" s="47"/>
      <c r="I89" s="47"/>
      <c r="J89" s="47"/>
      <c r="K89" s="47"/>
      <c r="L89" s="47"/>
      <c r="M89" s="47"/>
      <c r="N89" s="47"/>
      <c r="O89" s="48"/>
    </row>
    <row r="90" spans="2:15" x14ac:dyDescent="0.55000000000000004">
      <c r="B90" s="43" t="str">
        <f>IF(第１回結果貼付シート!M21="","",第１回結果貼付シート!M21)</f>
        <v/>
      </c>
      <c r="C90" s="44"/>
      <c r="D90" s="44"/>
      <c r="E90" s="45"/>
      <c r="F90" s="46" t="str">
        <f>IF(第１回結果貼付シート!N21="","",第１回結果貼付シート!N21)</f>
        <v/>
      </c>
      <c r="G90" s="47"/>
      <c r="H90" s="47"/>
      <c r="I90" s="47"/>
      <c r="J90" s="47"/>
      <c r="K90" s="47"/>
      <c r="L90" s="47"/>
      <c r="M90" s="47"/>
      <c r="N90" s="47"/>
      <c r="O90" s="48"/>
    </row>
    <row r="91" spans="2:15" x14ac:dyDescent="0.55000000000000004">
      <c r="B91" s="43" t="str">
        <f>IF(第１回結果貼付シート!M22="","",第１回結果貼付シート!M22)</f>
        <v/>
      </c>
      <c r="C91" s="44"/>
      <c r="D91" s="44"/>
      <c r="E91" s="45"/>
      <c r="F91" s="46" t="str">
        <f>IF(第１回結果貼付シート!N22="","",第１回結果貼付シート!N22)</f>
        <v/>
      </c>
      <c r="G91" s="47"/>
      <c r="H91" s="47"/>
      <c r="I91" s="47"/>
      <c r="J91" s="47"/>
      <c r="K91" s="47"/>
      <c r="L91" s="47"/>
      <c r="M91" s="47"/>
      <c r="N91" s="47"/>
      <c r="O91" s="48"/>
    </row>
    <row r="92" spans="2:15" x14ac:dyDescent="0.55000000000000004">
      <c r="B92" s="43" t="str">
        <f>IF(第１回結果貼付シート!M23="","",第１回結果貼付シート!M23)</f>
        <v/>
      </c>
      <c r="C92" s="44"/>
      <c r="D92" s="44"/>
      <c r="E92" s="45"/>
      <c r="F92" s="46" t="str">
        <f>IF(第１回結果貼付シート!N23="","",第１回結果貼付シート!N23)</f>
        <v/>
      </c>
      <c r="G92" s="47"/>
      <c r="H92" s="47"/>
      <c r="I92" s="47"/>
      <c r="J92" s="47"/>
      <c r="K92" s="47"/>
      <c r="L92" s="47"/>
      <c r="M92" s="47"/>
      <c r="N92" s="47"/>
      <c r="O92" s="48"/>
    </row>
    <row r="93" spans="2:15" x14ac:dyDescent="0.55000000000000004">
      <c r="B93" s="43" t="str">
        <f>IF(第１回結果貼付シート!M24="","",第１回結果貼付シート!M24)</f>
        <v/>
      </c>
      <c r="C93" s="44"/>
      <c r="D93" s="44"/>
      <c r="E93" s="45"/>
      <c r="F93" s="46" t="str">
        <f>IF(第１回結果貼付シート!N24="","",第１回結果貼付シート!N24)</f>
        <v/>
      </c>
      <c r="G93" s="47"/>
      <c r="H93" s="47"/>
      <c r="I93" s="47"/>
      <c r="J93" s="47"/>
      <c r="K93" s="47"/>
      <c r="L93" s="47"/>
      <c r="M93" s="47"/>
      <c r="N93" s="47"/>
      <c r="O93" s="48"/>
    </row>
    <row r="94" spans="2:15" x14ac:dyDescent="0.55000000000000004">
      <c r="B94" s="43" t="str">
        <f>IF(第１回結果貼付シート!M25="","",第１回結果貼付シート!M25)</f>
        <v/>
      </c>
      <c r="C94" s="44"/>
      <c r="D94" s="44"/>
      <c r="E94" s="45"/>
      <c r="F94" s="46" t="str">
        <f>IF(第１回結果貼付シート!N25="","",第１回結果貼付シート!N25)</f>
        <v/>
      </c>
      <c r="G94" s="47"/>
      <c r="H94" s="47"/>
      <c r="I94" s="47"/>
      <c r="J94" s="47"/>
      <c r="K94" s="47"/>
      <c r="L94" s="47"/>
      <c r="M94" s="47"/>
      <c r="N94" s="47"/>
      <c r="O94" s="48"/>
    </row>
    <row r="95" spans="2:15" x14ac:dyDescent="0.55000000000000004">
      <c r="B95" s="43" t="str">
        <f>IF(第１回結果貼付シート!M26="","",第１回結果貼付シート!M26)</f>
        <v/>
      </c>
      <c r="C95" s="44"/>
      <c r="D95" s="44"/>
      <c r="E95" s="45"/>
      <c r="F95" s="46" t="str">
        <f>IF(第１回結果貼付シート!N26="","",第１回結果貼付シート!N26)</f>
        <v/>
      </c>
      <c r="G95" s="47"/>
      <c r="H95" s="47"/>
      <c r="I95" s="47"/>
      <c r="J95" s="47"/>
      <c r="K95" s="47"/>
      <c r="L95" s="47"/>
      <c r="M95" s="47"/>
      <c r="N95" s="47"/>
      <c r="O95" s="48"/>
    </row>
    <row r="96" spans="2:15" x14ac:dyDescent="0.55000000000000004">
      <c r="B96" s="43" t="str">
        <f>IF(第１回結果貼付シート!M27="","",第１回結果貼付シート!M27)</f>
        <v/>
      </c>
      <c r="C96" s="44"/>
      <c r="D96" s="44"/>
      <c r="E96" s="45"/>
      <c r="F96" s="46" t="str">
        <f>IF(第１回結果貼付シート!N27="","",第１回結果貼付シート!N27)</f>
        <v/>
      </c>
      <c r="G96" s="47"/>
      <c r="H96" s="47"/>
      <c r="I96" s="47"/>
      <c r="J96" s="47"/>
      <c r="K96" s="47"/>
      <c r="L96" s="47"/>
      <c r="M96" s="47"/>
      <c r="N96" s="47"/>
      <c r="O96" s="48"/>
    </row>
    <row r="97" spans="2:15" x14ac:dyDescent="0.55000000000000004">
      <c r="B97" s="43" t="str">
        <f>IF(第１回結果貼付シート!M28="","",第１回結果貼付シート!M28)</f>
        <v/>
      </c>
      <c r="C97" s="44"/>
      <c r="D97" s="44"/>
      <c r="E97" s="45"/>
      <c r="F97" s="46" t="str">
        <f>IF(第１回結果貼付シート!N28="","",第１回結果貼付シート!N28)</f>
        <v/>
      </c>
      <c r="G97" s="47"/>
      <c r="H97" s="47"/>
      <c r="I97" s="47"/>
      <c r="J97" s="47"/>
      <c r="K97" s="47"/>
      <c r="L97" s="47"/>
      <c r="M97" s="47"/>
      <c r="N97" s="47"/>
      <c r="O97" s="48"/>
    </row>
    <row r="98" spans="2:15" x14ac:dyDescent="0.55000000000000004">
      <c r="B98" s="43" t="str">
        <f>IF(第１回結果貼付シート!M29="","",第１回結果貼付シート!M29)</f>
        <v/>
      </c>
      <c r="C98" s="44"/>
      <c r="D98" s="44"/>
      <c r="E98" s="45"/>
      <c r="F98" s="46" t="str">
        <f>IF(第１回結果貼付シート!N29="","",第１回結果貼付シート!N29)</f>
        <v/>
      </c>
      <c r="G98" s="47"/>
      <c r="H98" s="47"/>
      <c r="I98" s="47"/>
      <c r="J98" s="47"/>
      <c r="K98" s="47"/>
      <c r="L98" s="47"/>
      <c r="M98" s="47"/>
      <c r="N98" s="47"/>
      <c r="O98" s="48"/>
    </row>
    <row r="99" spans="2:15" x14ac:dyDescent="0.55000000000000004">
      <c r="B99" s="43" t="str">
        <f>IF(第１回結果貼付シート!M30="","",第１回結果貼付シート!M30)</f>
        <v/>
      </c>
      <c r="C99" s="44"/>
      <c r="D99" s="44"/>
      <c r="E99" s="45"/>
      <c r="F99" s="46" t="str">
        <f>IF(第１回結果貼付シート!N30="","",第１回結果貼付シート!N30)</f>
        <v/>
      </c>
      <c r="G99" s="47"/>
      <c r="H99" s="47"/>
      <c r="I99" s="47"/>
      <c r="J99" s="47"/>
      <c r="K99" s="47"/>
      <c r="L99" s="47"/>
      <c r="M99" s="47"/>
      <c r="N99" s="47"/>
      <c r="O99" s="48"/>
    </row>
    <row r="100" spans="2:15" x14ac:dyDescent="0.55000000000000004">
      <c r="B100" s="43" t="str">
        <f>IF(第１回結果貼付シート!M31="","",第１回結果貼付シート!M31)</f>
        <v/>
      </c>
      <c r="C100" s="44"/>
      <c r="D100" s="44"/>
      <c r="E100" s="45"/>
      <c r="F100" s="46" t="str">
        <f>IF(第１回結果貼付シート!N31="","",第１回結果貼付シート!N31)</f>
        <v/>
      </c>
      <c r="G100" s="47"/>
      <c r="H100" s="47"/>
      <c r="I100" s="47"/>
      <c r="J100" s="47"/>
      <c r="K100" s="47"/>
      <c r="L100" s="47"/>
      <c r="M100" s="47"/>
      <c r="N100" s="47"/>
      <c r="O100" s="48"/>
    </row>
    <row r="101" spans="2:15" x14ac:dyDescent="0.55000000000000004">
      <c r="B101" s="43" t="str">
        <f>IF(第１回結果貼付シート!M32="","",第１回結果貼付シート!M32)</f>
        <v/>
      </c>
      <c r="C101" s="44"/>
      <c r="D101" s="44"/>
      <c r="E101" s="45"/>
      <c r="F101" s="46" t="str">
        <f>IF(第１回結果貼付シート!N32="","",第１回結果貼付シート!N32)</f>
        <v/>
      </c>
      <c r="G101" s="47"/>
      <c r="H101" s="47"/>
      <c r="I101" s="47"/>
      <c r="J101" s="47"/>
      <c r="K101" s="47"/>
      <c r="L101" s="47"/>
      <c r="M101" s="47"/>
      <c r="N101" s="47"/>
      <c r="O101" s="48"/>
    </row>
    <row r="102" spans="2:15" x14ac:dyDescent="0.55000000000000004">
      <c r="B102" s="43" t="str">
        <f>IF(第１回結果貼付シート!M33="","",第１回結果貼付シート!M33)</f>
        <v/>
      </c>
      <c r="C102" s="44"/>
      <c r="D102" s="44"/>
      <c r="E102" s="45"/>
      <c r="F102" s="46" t="str">
        <f>IF(第１回結果貼付シート!N33="","",第１回結果貼付シート!N33)</f>
        <v/>
      </c>
      <c r="G102" s="47"/>
      <c r="H102" s="47"/>
      <c r="I102" s="47"/>
      <c r="J102" s="47"/>
      <c r="K102" s="47"/>
      <c r="L102" s="47"/>
      <c r="M102" s="47"/>
      <c r="N102" s="47"/>
      <c r="O102" s="48"/>
    </row>
    <row r="103" spans="2:15" x14ac:dyDescent="0.55000000000000004">
      <c r="B103" s="43" t="str">
        <f>IF(第１回結果貼付シート!M34="","",第１回結果貼付シート!M34)</f>
        <v/>
      </c>
      <c r="C103" s="44"/>
      <c r="D103" s="44"/>
      <c r="E103" s="45"/>
      <c r="F103" s="46" t="str">
        <f>IF(第１回結果貼付シート!N34="","",第１回結果貼付シート!N34)</f>
        <v/>
      </c>
      <c r="G103" s="47"/>
      <c r="H103" s="47"/>
      <c r="I103" s="47"/>
      <c r="J103" s="47"/>
      <c r="K103" s="47"/>
      <c r="L103" s="47"/>
      <c r="M103" s="47"/>
      <c r="N103" s="47"/>
      <c r="O103" s="48"/>
    </row>
    <row r="104" spans="2:15" x14ac:dyDescent="0.55000000000000004">
      <c r="B104" s="43" t="str">
        <f>IF(第１回結果貼付シート!M35="","",第１回結果貼付シート!M35)</f>
        <v/>
      </c>
      <c r="C104" s="44"/>
      <c r="D104" s="44"/>
      <c r="E104" s="45"/>
      <c r="F104" s="46" t="str">
        <f>IF(第１回結果貼付シート!N35="","",第１回結果貼付シート!N35)</f>
        <v/>
      </c>
      <c r="G104" s="47"/>
      <c r="H104" s="47"/>
      <c r="I104" s="47"/>
      <c r="J104" s="47"/>
      <c r="K104" s="47"/>
      <c r="L104" s="47"/>
      <c r="M104" s="47"/>
      <c r="N104" s="47"/>
      <c r="O104" s="48"/>
    </row>
    <row r="105" spans="2:15" x14ac:dyDescent="0.55000000000000004">
      <c r="B105" s="43" t="str">
        <f>IF(第１回結果貼付シート!M36="","",第１回結果貼付シート!M36)</f>
        <v/>
      </c>
      <c r="C105" s="44"/>
      <c r="D105" s="44"/>
      <c r="E105" s="45"/>
      <c r="F105" s="46" t="str">
        <f>IF(第１回結果貼付シート!N36="","",第１回結果貼付シート!N36)</f>
        <v/>
      </c>
      <c r="G105" s="47"/>
      <c r="H105" s="47"/>
      <c r="I105" s="47"/>
      <c r="J105" s="47"/>
      <c r="K105" s="47"/>
      <c r="L105" s="47"/>
      <c r="M105" s="47"/>
      <c r="N105" s="47"/>
      <c r="O105" s="48"/>
    </row>
    <row r="106" spans="2:15" x14ac:dyDescent="0.55000000000000004">
      <c r="B106" s="43" t="str">
        <f>IF(第１回結果貼付シート!M37="","",第１回結果貼付シート!M37)</f>
        <v/>
      </c>
      <c r="C106" s="44"/>
      <c r="D106" s="44"/>
      <c r="E106" s="45"/>
      <c r="F106" s="46" t="str">
        <f>IF(第１回結果貼付シート!N37="","",第１回結果貼付シート!N37)</f>
        <v/>
      </c>
      <c r="G106" s="47"/>
      <c r="H106" s="47"/>
      <c r="I106" s="47"/>
      <c r="J106" s="47"/>
      <c r="K106" s="47"/>
      <c r="L106" s="47"/>
      <c r="M106" s="47"/>
      <c r="N106" s="47"/>
      <c r="O106" s="48"/>
    </row>
    <row r="107" spans="2:15" x14ac:dyDescent="0.55000000000000004">
      <c r="B107" s="43" t="str">
        <f>IF(第１回結果貼付シート!M38="","",第１回結果貼付シート!M38)</f>
        <v/>
      </c>
      <c r="C107" s="44"/>
      <c r="D107" s="44"/>
      <c r="E107" s="45"/>
      <c r="F107" s="46" t="str">
        <f>IF(第１回結果貼付シート!N38="","",第１回結果貼付シート!N38)</f>
        <v/>
      </c>
      <c r="G107" s="47"/>
      <c r="H107" s="47"/>
      <c r="I107" s="47"/>
      <c r="J107" s="47"/>
      <c r="K107" s="47"/>
      <c r="L107" s="47"/>
      <c r="M107" s="47"/>
      <c r="N107" s="47"/>
      <c r="O107" s="48"/>
    </row>
    <row r="108" spans="2:15" x14ac:dyDescent="0.55000000000000004">
      <c r="B108" s="43" t="str">
        <f>IF(第１回結果貼付シート!M39="","",第１回結果貼付シート!M39)</f>
        <v/>
      </c>
      <c r="C108" s="44"/>
      <c r="D108" s="44"/>
      <c r="E108" s="45"/>
      <c r="F108" s="46" t="str">
        <f>IF(第１回結果貼付シート!N39="","",第１回結果貼付シート!N39)</f>
        <v/>
      </c>
      <c r="G108" s="47"/>
      <c r="H108" s="47"/>
      <c r="I108" s="47"/>
      <c r="J108" s="47"/>
      <c r="K108" s="47"/>
      <c r="L108" s="47"/>
      <c r="M108" s="47"/>
      <c r="N108" s="47"/>
      <c r="O108" s="48"/>
    </row>
    <row r="109" spans="2:15" x14ac:dyDescent="0.55000000000000004">
      <c r="B109" s="43" t="str">
        <f>IF(第１回結果貼付シート!M40="","",第１回結果貼付シート!M40)</f>
        <v/>
      </c>
      <c r="C109" s="44"/>
      <c r="D109" s="44"/>
      <c r="E109" s="45"/>
      <c r="F109" s="46" t="str">
        <f>IF(第１回結果貼付シート!N40="","",第１回結果貼付シート!N40)</f>
        <v/>
      </c>
      <c r="G109" s="47"/>
      <c r="H109" s="47"/>
      <c r="I109" s="47"/>
      <c r="J109" s="47"/>
      <c r="K109" s="47"/>
      <c r="L109" s="47"/>
      <c r="M109" s="47"/>
      <c r="N109" s="47"/>
      <c r="O109" s="48"/>
    </row>
    <row r="110" spans="2:15" x14ac:dyDescent="0.55000000000000004">
      <c r="B110" s="43" t="str">
        <f>IF(第１回結果貼付シート!M41="","",第１回結果貼付シート!M41)</f>
        <v/>
      </c>
      <c r="C110" s="44"/>
      <c r="D110" s="44"/>
      <c r="E110" s="45"/>
      <c r="F110" s="46" t="str">
        <f>IF(第１回結果貼付シート!N41="","",第１回結果貼付シート!N41)</f>
        <v/>
      </c>
      <c r="G110" s="47"/>
      <c r="H110" s="47"/>
      <c r="I110" s="47"/>
      <c r="J110" s="47"/>
      <c r="K110" s="47"/>
      <c r="L110" s="47"/>
      <c r="M110" s="47"/>
      <c r="N110" s="47"/>
      <c r="O110" s="48"/>
    </row>
    <row r="111" spans="2:15" x14ac:dyDescent="0.55000000000000004">
      <c r="B111" s="43" t="str">
        <f>IF(第１回結果貼付シート!M42="","",第１回結果貼付シート!M42)</f>
        <v/>
      </c>
      <c r="C111" s="44"/>
      <c r="D111" s="44"/>
      <c r="E111" s="45"/>
      <c r="F111" s="46" t="str">
        <f>IF(第１回結果貼付シート!N42="","",第１回結果貼付シート!N42)</f>
        <v/>
      </c>
      <c r="G111" s="47"/>
      <c r="H111" s="47"/>
      <c r="I111" s="47"/>
      <c r="J111" s="47"/>
      <c r="K111" s="47"/>
      <c r="L111" s="47"/>
      <c r="M111" s="47"/>
      <c r="N111" s="47"/>
      <c r="O111" s="48"/>
    </row>
    <row r="112" spans="2:15" x14ac:dyDescent="0.55000000000000004">
      <c r="B112" s="43" t="str">
        <f>IF(第１回結果貼付シート!M43="","",第１回結果貼付シート!M43)</f>
        <v/>
      </c>
      <c r="C112" s="44"/>
      <c r="D112" s="44"/>
      <c r="E112" s="45"/>
      <c r="F112" s="46" t="str">
        <f>IF(第１回結果貼付シート!N43="","",第１回結果貼付シート!N43)</f>
        <v/>
      </c>
      <c r="G112" s="47"/>
      <c r="H112" s="47"/>
      <c r="I112" s="47"/>
      <c r="J112" s="47"/>
      <c r="K112" s="47"/>
      <c r="L112" s="47"/>
      <c r="M112" s="47"/>
      <c r="N112" s="47"/>
      <c r="O112" s="48"/>
    </row>
    <row r="113" spans="2:15" x14ac:dyDescent="0.55000000000000004">
      <c r="B113" s="43" t="str">
        <f>IF(第１回結果貼付シート!M44="","",第１回結果貼付シート!M44)</f>
        <v/>
      </c>
      <c r="C113" s="44"/>
      <c r="D113" s="44"/>
      <c r="E113" s="45"/>
      <c r="F113" s="46" t="str">
        <f>IF(第１回結果貼付シート!N44="","",第１回結果貼付シート!N44)</f>
        <v/>
      </c>
      <c r="G113" s="47"/>
      <c r="H113" s="47"/>
      <c r="I113" s="47"/>
      <c r="J113" s="47"/>
      <c r="K113" s="47"/>
      <c r="L113" s="47"/>
      <c r="M113" s="47"/>
      <c r="N113" s="47"/>
      <c r="O113" s="48"/>
    </row>
  </sheetData>
  <sheetProtection sheet="1" objects="1" scenarios="1" formatCells="0" formatColumns="0" formatRows="0"/>
  <mergeCells count="84">
    <mergeCell ref="B73:C73"/>
    <mergeCell ref="D73:O73"/>
    <mergeCell ref="B111:E111"/>
    <mergeCell ref="F111:O111"/>
    <mergeCell ref="B112:E112"/>
    <mergeCell ref="F112:O112"/>
    <mergeCell ref="B105:E105"/>
    <mergeCell ref="F105:O105"/>
    <mergeCell ref="B106:E106"/>
    <mergeCell ref="F106:O106"/>
    <mergeCell ref="B107:E107"/>
    <mergeCell ref="F107:O107"/>
    <mergeCell ref="B102:E102"/>
    <mergeCell ref="F102:O102"/>
    <mergeCell ref="B103:E103"/>
    <mergeCell ref="F103:O103"/>
    <mergeCell ref="B113:E113"/>
    <mergeCell ref="F113:O113"/>
    <mergeCell ref="B108:E108"/>
    <mergeCell ref="F108:O108"/>
    <mergeCell ref="B109:E109"/>
    <mergeCell ref="F109:O109"/>
    <mergeCell ref="B110:E110"/>
    <mergeCell ref="F110:O110"/>
    <mergeCell ref="B104:E104"/>
    <mergeCell ref="F104:O104"/>
    <mergeCell ref="B99:E99"/>
    <mergeCell ref="F99:O99"/>
    <mergeCell ref="B100:E100"/>
    <mergeCell ref="F100:O100"/>
    <mergeCell ref="B101:E101"/>
    <mergeCell ref="F101:O101"/>
    <mergeCell ref="B96:E96"/>
    <mergeCell ref="F96:O96"/>
    <mergeCell ref="B97:E97"/>
    <mergeCell ref="F97:O97"/>
    <mergeCell ref="B98:E98"/>
    <mergeCell ref="F98:O98"/>
    <mergeCell ref="B93:E93"/>
    <mergeCell ref="F93:O93"/>
    <mergeCell ref="B94:E94"/>
    <mergeCell ref="F94:O94"/>
    <mergeCell ref="B95:E95"/>
    <mergeCell ref="F95:O95"/>
    <mergeCell ref="B90:E90"/>
    <mergeCell ref="F90:O90"/>
    <mergeCell ref="B91:E91"/>
    <mergeCell ref="F91:O91"/>
    <mergeCell ref="B92:E92"/>
    <mergeCell ref="F92:O92"/>
    <mergeCell ref="B87:E87"/>
    <mergeCell ref="B88:E88"/>
    <mergeCell ref="B89:E89"/>
    <mergeCell ref="F87:O87"/>
    <mergeCell ref="F88:O88"/>
    <mergeCell ref="F89:O89"/>
    <mergeCell ref="B74:E74"/>
    <mergeCell ref="B75:E75"/>
    <mergeCell ref="B76:E76"/>
    <mergeCell ref="B77:E77"/>
    <mergeCell ref="B78:E78"/>
    <mergeCell ref="F85:O85"/>
    <mergeCell ref="F86:O86"/>
    <mergeCell ref="B79:E79"/>
    <mergeCell ref="B80:E80"/>
    <mergeCell ref="B81:E81"/>
    <mergeCell ref="B82:E82"/>
    <mergeCell ref="B83:E83"/>
    <mergeCell ref="C12:L12"/>
    <mergeCell ref="M12:N12"/>
    <mergeCell ref="B84:E84"/>
    <mergeCell ref="B85:E85"/>
    <mergeCell ref="B86:E86"/>
    <mergeCell ref="F74:O74"/>
    <mergeCell ref="F75:O75"/>
    <mergeCell ref="F76:O76"/>
    <mergeCell ref="F77:O77"/>
    <mergeCell ref="F78:O78"/>
    <mergeCell ref="F79:O79"/>
    <mergeCell ref="F80:O80"/>
    <mergeCell ref="F81:O81"/>
    <mergeCell ref="F82:O82"/>
    <mergeCell ref="F83:O83"/>
    <mergeCell ref="F84:O84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65" fitToHeight="0" orientation="portrait" r:id="rId1"/>
  <rowBreaks count="1" manualBreakCount="1">
    <brk id="72" min="1" max="1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A3377-B802-43E9-863F-DA37178DAFD8}">
  <dimension ref="B4:V113"/>
  <sheetViews>
    <sheetView zoomScale="50" zoomScaleNormal="50" zoomScaleSheetLayoutView="50" workbookViewId="0">
      <selection activeCell="D5" sqref="D5"/>
    </sheetView>
  </sheetViews>
  <sheetFormatPr defaultColWidth="8.6640625" defaultRowHeight="18" x14ac:dyDescent="0.55000000000000004"/>
  <cols>
    <col min="1" max="14" width="8.6640625" style="1"/>
    <col min="15" max="15" width="9.6640625" style="1" bestFit="1" customWidth="1"/>
    <col min="16" max="16384" width="8.6640625" style="1"/>
  </cols>
  <sheetData>
    <row r="4" spans="2:22" x14ac:dyDescent="0.55000000000000004">
      <c r="C4" s="64" t="s">
        <v>4</v>
      </c>
      <c r="D4" s="65"/>
      <c r="E4" s="64" t="s">
        <v>6</v>
      </c>
      <c r="F4" s="65"/>
      <c r="G4" s="64" t="s">
        <v>8</v>
      </c>
      <c r="H4" s="65"/>
      <c r="I4" s="64" t="s">
        <v>10</v>
      </c>
      <c r="J4" s="65"/>
      <c r="K4" s="64" t="s">
        <v>12</v>
      </c>
      <c r="L4" s="65"/>
      <c r="M4" s="64" t="s">
        <v>14</v>
      </c>
      <c r="N4" s="65"/>
      <c r="O4" s="64" t="s">
        <v>16</v>
      </c>
      <c r="P4" s="65"/>
      <c r="Q4" s="64" t="s">
        <v>18</v>
      </c>
      <c r="R4" s="65"/>
      <c r="S4" s="64" t="s">
        <v>20</v>
      </c>
      <c r="T4" s="65"/>
      <c r="U4" s="64" t="s">
        <v>22</v>
      </c>
      <c r="V4" s="66"/>
    </row>
    <row r="5" spans="2:22" x14ac:dyDescent="0.55000000000000004">
      <c r="B5" s="7"/>
      <c r="C5" s="2" t="str">
        <f>第１回集計結果シート!C5</f>
        <v>第１回</v>
      </c>
      <c r="D5" s="8" t="s">
        <v>59</v>
      </c>
      <c r="E5" s="2" t="str">
        <f>$C$5</f>
        <v>第１回</v>
      </c>
      <c r="F5" s="2" t="str">
        <f>$D$5</f>
        <v>第２回</v>
      </c>
      <c r="G5" s="2" t="str">
        <f>$C$5</f>
        <v>第１回</v>
      </c>
      <c r="H5" s="2" t="str">
        <f>$D$5</f>
        <v>第２回</v>
      </c>
      <c r="I5" s="2" t="str">
        <f>$C$5</f>
        <v>第１回</v>
      </c>
      <c r="J5" s="2" t="str">
        <f>$D$5</f>
        <v>第２回</v>
      </c>
      <c r="K5" s="2" t="str">
        <f>$C$5</f>
        <v>第１回</v>
      </c>
      <c r="L5" s="2" t="str">
        <f>$D$5</f>
        <v>第２回</v>
      </c>
      <c r="M5" s="2" t="str">
        <f>$C$5</f>
        <v>第１回</v>
      </c>
      <c r="N5" s="2" t="str">
        <f>$D$5</f>
        <v>第２回</v>
      </c>
      <c r="O5" s="2" t="str">
        <f>$C$5</f>
        <v>第１回</v>
      </c>
      <c r="P5" s="2" t="str">
        <f>$D$5</f>
        <v>第２回</v>
      </c>
      <c r="Q5" s="2" t="str">
        <f>$C$5</f>
        <v>第１回</v>
      </c>
      <c r="R5" s="2" t="str">
        <f>$D$5</f>
        <v>第２回</v>
      </c>
      <c r="S5" s="2" t="str">
        <f>$C$5</f>
        <v>第１回</v>
      </c>
      <c r="T5" s="2" t="str">
        <f>$D$5</f>
        <v>第２回</v>
      </c>
      <c r="U5" s="2" t="str">
        <f>$C$5</f>
        <v>第１回</v>
      </c>
      <c r="V5" s="2" t="str">
        <f>$D$5</f>
        <v>第２回</v>
      </c>
    </row>
    <row r="6" spans="2:22" x14ac:dyDescent="0.55000000000000004">
      <c r="B6" s="4" t="s">
        <v>0</v>
      </c>
      <c r="C6" s="5" t="e">
        <f>第１回結果貼付シート!C47*100/第１回結果貼付シート!C$51</f>
        <v>#DIV/0!</v>
      </c>
      <c r="D6" s="5" t="e">
        <f>第２回結果貼付シート!C47*100/第２回結果貼付シート!C$51</f>
        <v>#DIV/0!</v>
      </c>
      <c r="E6" s="5" t="e">
        <f>第１回結果貼付シート!D47*100/第１回結果貼付シート!D$51</f>
        <v>#DIV/0!</v>
      </c>
      <c r="F6" s="5" t="e">
        <f>第２回結果貼付シート!D47*100/第２回結果貼付シート!D$51</f>
        <v>#DIV/0!</v>
      </c>
      <c r="G6" s="5" t="e">
        <f>第１回結果貼付シート!E47*100/第１回結果貼付シート!E$51</f>
        <v>#DIV/0!</v>
      </c>
      <c r="H6" s="5" t="e">
        <f>第２回結果貼付シート!E47*100/第２回結果貼付シート!E$51</f>
        <v>#DIV/0!</v>
      </c>
      <c r="I6" s="5" t="e">
        <f>第１回結果貼付シート!F47*100/第１回結果貼付シート!F$51</f>
        <v>#DIV/0!</v>
      </c>
      <c r="J6" s="5" t="e">
        <f>第２回結果貼付シート!F47*100/第２回結果貼付シート!F$51</f>
        <v>#DIV/0!</v>
      </c>
      <c r="K6" s="5" t="e">
        <f>第１回結果貼付シート!G47*100/第１回結果貼付シート!G$51</f>
        <v>#DIV/0!</v>
      </c>
      <c r="L6" s="5" t="e">
        <f>第２回結果貼付シート!G47*100/第２回結果貼付シート!G$51</f>
        <v>#DIV/0!</v>
      </c>
      <c r="M6" s="5" t="e">
        <f>第１回結果貼付シート!H47*100/第１回結果貼付シート!H$51</f>
        <v>#DIV/0!</v>
      </c>
      <c r="N6" s="5" t="e">
        <f>第２回結果貼付シート!H47*100/第２回結果貼付シート!H$51</f>
        <v>#DIV/0!</v>
      </c>
      <c r="O6" s="5" t="e">
        <f>第１回結果貼付シート!I47*100/第１回結果貼付シート!I$51</f>
        <v>#DIV/0!</v>
      </c>
      <c r="P6" s="5" t="e">
        <f>第２回結果貼付シート!I47*100/第２回結果貼付シート!I$51</f>
        <v>#DIV/0!</v>
      </c>
      <c r="Q6" s="5" t="e">
        <f>第１回結果貼付シート!J47*100/第１回結果貼付シート!J$51</f>
        <v>#DIV/0!</v>
      </c>
      <c r="R6" s="5" t="e">
        <f>第２回結果貼付シート!J47*100/第２回結果貼付シート!J$51</f>
        <v>#DIV/0!</v>
      </c>
      <c r="S6" s="5" t="e">
        <f>第１回結果貼付シート!K47*100/第１回結果貼付シート!K$51</f>
        <v>#DIV/0!</v>
      </c>
      <c r="T6" s="5" t="e">
        <f>第２回結果貼付シート!K47*100/第２回結果貼付シート!K$51</f>
        <v>#DIV/0!</v>
      </c>
      <c r="U6" s="5" t="e">
        <f>第１回結果貼付シート!L47*100/第１回結果貼付シート!L$51</f>
        <v>#DIV/0!</v>
      </c>
      <c r="V6" s="5" t="e">
        <f>第２回結果貼付シート!L47*100/第２回結果貼付シート!L$51</f>
        <v>#DIV/0!</v>
      </c>
    </row>
    <row r="7" spans="2:22" x14ac:dyDescent="0.55000000000000004">
      <c r="B7" s="4" t="s">
        <v>1</v>
      </c>
      <c r="C7" s="5" t="e">
        <f>第１回結果貼付シート!C48*100/第１回結果貼付シート!C$51</f>
        <v>#DIV/0!</v>
      </c>
      <c r="D7" s="5" t="e">
        <f>第２回結果貼付シート!C48*100/第２回結果貼付シート!C$51</f>
        <v>#DIV/0!</v>
      </c>
      <c r="E7" s="5" t="e">
        <f>第１回結果貼付シート!D48*100/第１回結果貼付シート!D$51</f>
        <v>#DIV/0!</v>
      </c>
      <c r="F7" s="5" t="e">
        <f>第２回結果貼付シート!D48*100/第２回結果貼付シート!D$51</f>
        <v>#DIV/0!</v>
      </c>
      <c r="G7" s="5" t="e">
        <f>第１回結果貼付シート!E48*100/第１回結果貼付シート!E$51</f>
        <v>#DIV/0!</v>
      </c>
      <c r="H7" s="5" t="e">
        <f>第２回結果貼付シート!E48*100/第２回結果貼付シート!E$51</f>
        <v>#DIV/0!</v>
      </c>
      <c r="I7" s="5" t="e">
        <f>第１回結果貼付シート!F48*100/第１回結果貼付シート!F$51</f>
        <v>#DIV/0!</v>
      </c>
      <c r="J7" s="5" t="e">
        <f>第２回結果貼付シート!F48*100/第２回結果貼付シート!F$51</f>
        <v>#DIV/0!</v>
      </c>
      <c r="K7" s="5" t="e">
        <f>第１回結果貼付シート!G48*100/第１回結果貼付シート!G$51</f>
        <v>#DIV/0!</v>
      </c>
      <c r="L7" s="5" t="e">
        <f>第２回結果貼付シート!G48*100/第２回結果貼付シート!G$51</f>
        <v>#DIV/0!</v>
      </c>
      <c r="M7" s="5" t="e">
        <f>第１回結果貼付シート!H48*100/第１回結果貼付シート!H$51</f>
        <v>#DIV/0!</v>
      </c>
      <c r="N7" s="5" t="e">
        <f>第２回結果貼付シート!H48*100/第２回結果貼付シート!H$51</f>
        <v>#DIV/0!</v>
      </c>
      <c r="O7" s="5" t="e">
        <f>第１回結果貼付シート!I48*100/第１回結果貼付シート!I$51</f>
        <v>#DIV/0!</v>
      </c>
      <c r="P7" s="5" t="e">
        <f>第２回結果貼付シート!I48*100/第２回結果貼付シート!I$51</f>
        <v>#DIV/0!</v>
      </c>
      <c r="Q7" s="5" t="e">
        <f>第１回結果貼付シート!J48*100/第１回結果貼付シート!J$51</f>
        <v>#DIV/0!</v>
      </c>
      <c r="R7" s="5" t="e">
        <f>第２回結果貼付シート!J48*100/第２回結果貼付シート!J$51</f>
        <v>#DIV/0!</v>
      </c>
      <c r="S7" s="5" t="e">
        <f>第１回結果貼付シート!K48*100/第１回結果貼付シート!K$51</f>
        <v>#DIV/0!</v>
      </c>
      <c r="T7" s="5" t="e">
        <f>第２回結果貼付シート!K48*100/第２回結果貼付シート!K$51</f>
        <v>#DIV/0!</v>
      </c>
      <c r="U7" s="5" t="e">
        <f>第１回結果貼付シート!L48*100/第１回結果貼付シート!L$51</f>
        <v>#DIV/0!</v>
      </c>
      <c r="V7" s="5" t="e">
        <f>第２回結果貼付シート!L48*100/第２回結果貼付シート!L$51</f>
        <v>#DIV/0!</v>
      </c>
    </row>
    <row r="8" spans="2:22" x14ac:dyDescent="0.55000000000000004">
      <c r="B8" s="4" t="s">
        <v>2</v>
      </c>
      <c r="C8" s="5" t="e">
        <f>第１回結果貼付シート!C49*100/第１回結果貼付シート!C$51</f>
        <v>#DIV/0!</v>
      </c>
      <c r="D8" s="5" t="e">
        <f>第２回結果貼付シート!C49*100/第２回結果貼付シート!C$51</f>
        <v>#DIV/0!</v>
      </c>
      <c r="E8" s="5" t="e">
        <f>第１回結果貼付シート!D49*100/第１回結果貼付シート!D$51</f>
        <v>#DIV/0!</v>
      </c>
      <c r="F8" s="5" t="e">
        <f>第２回結果貼付シート!D49*100/第２回結果貼付シート!D$51</f>
        <v>#DIV/0!</v>
      </c>
      <c r="G8" s="5" t="e">
        <f>第１回結果貼付シート!E49*100/第１回結果貼付シート!E$51</f>
        <v>#DIV/0!</v>
      </c>
      <c r="H8" s="5" t="e">
        <f>第２回結果貼付シート!E49*100/第２回結果貼付シート!E$51</f>
        <v>#DIV/0!</v>
      </c>
      <c r="I8" s="5" t="e">
        <f>第１回結果貼付シート!F49*100/第１回結果貼付シート!F$51</f>
        <v>#DIV/0!</v>
      </c>
      <c r="J8" s="5" t="e">
        <f>第２回結果貼付シート!F49*100/第２回結果貼付シート!F$51</f>
        <v>#DIV/0!</v>
      </c>
      <c r="K8" s="5" t="e">
        <f>第１回結果貼付シート!G49*100/第１回結果貼付シート!G$51</f>
        <v>#DIV/0!</v>
      </c>
      <c r="L8" s="5" t="e">
        <f>第２回結果貼付シート!G49*100/第２回結果貼付シート!G$51</f>
        <v>#DIV/0!</v>
      </c>
      <c r="M8" s="5" t="e">
        <f>第１回結果貼付シート!H49*100/第１回結果貼付シート!H$51</f>
        <v>#DIV/0!</v>
      </c>
      <c r="N8" s="5" t="e">
        <f>第２回結果貼付シート!H49*100/第２回結果貼付シート!H$51</f>
        <v>#DIV/0!</v>
      </c>
      <c r="O8" s="5" t="e">
        <f>第１回結果貼付シート!I49*100/第１回結果貼付シート!I$51</f>
        <v>#DIV/0!</v>
      </c>
      <c r="P8" s="5" t="e">
        <f>第２回結果貼付シート!I49*100/第２回結果貼付シート!I$51</f>
        <v>#DIV/0!</v>
      </c>
      <c r="Q8" s="5" t="e">
        <f>第１回結果貼付シート!J49*100/第１回結果貼付シート!J$51</f>
        <v>#DIV/0!</v>
      </c>
      <c r="R8" s="5" t="e">
        <f>第２回結果貼付シート!J49*100/第２回結果貼付シート!J$51</f>
        <v>#DIV/0!</v>
      </c>
      <c r="S8" s="5" t="e">
        <f>第１回結果貼付シート!K49*100/第１回結果貼付シート!K$51</f>
        <v>#DIV/0!</v>
      </c>
      <c r="T8" s="5" t="e">
        <f>第２回結果貼付シート!K49*100/第２回結果貼付シート!K$51</f>
        <v>#DIV/0!</v>
      </c>
      <c r="U8" s="5" t="e">
        <f>第１回結果貼付シート!L49*100/第１回結果貼付シート!L$51</f>
        <v>#DIV/0!</v>
      </c>
      <c r="V8" s="5" t="e">
        <f>第２回結果貼付シート!L49*100/第２回結果貼付シート!L$51</f>
        <v>#DIV/0!</v>
      </c>
    </row>
    <row r="9" spans="2:22" x14ac:dyDescent="0.55000000000000004">
      <c r="B9" s="4" t="s">
        <v>3</v>
      </c>
      <c r="C9" s="5" t="e">
        <f>第１回結果貼付シート!C50*100/第１回結果貼付シート!C$51</f>
        <v>#DIV/0!</v>
      </c>
      <c r="D9" s="5" t="e">
        <f>第２回結果貼付シート!C50*100/第２回結果貼付シート!C$51</f>
        <v>#DIV/0!</v>
      </c>
      <c r="E9" s="5" t="e">
        <f>第１回結果貼付シート!D50*100/第１回結果貼付シート!D$51</f>
        <v>#DIV/0!</v>
      </c>
      <c r="F9" s="5" t="e">
        <f>第２回結果貼付シート!D50*100/第２回結果貼付シート!D$51</f>
        <v>#DIV/0!</v>
      </c>
      <c r="G9" s="5" t="e">
        <f>第１回結果貼付シート!E50*100/第１回結果貼付シート!E$51</f>
        <v>#DIV/0!</v>
      </c>
      <c r="H9" s="5" t="e">
        <f>第２回結果貼付シート!E50*100/第２回結果貼付シート!E$51</f>
        <v>#DIV/0!</v>
      </c>
      <c r="I9" s="5" t="e">
        <f>第１回結果貼付シート!F50*100/第１回結果貼付シート!F$51</f>
        <v>#DIV/0!</v>
      </c>
      <c r="J9" s="5" t="e">
        <f>第２回結果貼付シート!F50*100/第２回結果貼付シート!F$51</f>
        <v>#DIV/0!</v>
      </c>
      <c r="K9" s="5" t="e">
        <f>第１回結果貼付シート!G50*100/第１回結果貼付シート!G$51</f>
        <v>#DIV/0!</v>
      </c>
      <c r="L9" s="5" t="e">
        <f>第２回結果貼付シート!G50*100/第２回結果貼付シート!G$51</f>
        <v>#DIV/0!</v>
      </c>
      <c r="M9" s="5" t="e">
        <f>第１回結果貼付シート!H50*100/第１回結果貼付シート!H$51</f>
        <v>#DIV/0!</v>
      </c>
      <c r="N9" s="5" t="e">
        <f>第２回結果貼付シート!H50*100/第２回結果貼付シート!H$51</f>
        <v>#DIV/0!</v>
      </c>
      <c r="O9" s="5" t="e">
        <f>第１回結果貼付シート!I50*100/第１回結果貼付シート!I$51</f>
        <v>#DIV/0!</v>
      </c>
      <c r="P9" s="5" t="e">
        <f>第２回結果貼付シート!I50*100/第２回結果貼付シート!I$51</f>
        <v>#DIV/0!</v>
      </c>
      <c r="Q9" s="5" t="e">
        <f>第１回結果貼付シート!J50*100/第１回結果貼付シート!J$51</f>
        <v>#DIV/0!</v>
      </c>
      <c r="R9" s="5" t="e">
        <f>第２回結果貼付シート!J50*100/第２回結果貼付シート!J$51</f>
        <v>#DIV/0!</v>
      </c>
      <c r="S9" s="5" t="e">
        <f>第１回結果貼付シート!K50*100/第１回結果貼付シート!K$51</f>
        <v>#DIV/0!</v>
      </c>
      <c r="T9" s="5" t="e">
        <f>第２回結果貼付シート!K50*100/第２回結果貼付シート!K$51</f>
        <v>#DIV/0!</v>
      </c>
      <c r="U9" s="5" t="e">
        <f>第１回結果貼付シート!L50*100/第１回結果貼付シート!L$51</f>
        <v>#DIV/0!</v>
      </c>
      <c r="V9" s="5" t="e">
        <f>第２回結果貼付シート!L50*100/第２回結果貼付シート!L$51</f>
        <v>#DIV/0!</v>
      </c>
    </row>
    <row r="11" spans="2:22" ht="18.5" thickBot="1" x14ac:dyDescent="0.6"/>
    <row r="12" spans="2:22" ht="37.5" customHeight="1" thickBot="1" x14ac:dyDescent="0.6">
      <c r="B12"/>
      <c r="C12" s="40" t="str">
        <f>第１回集計結果シート!C12</f>
        <v xml:space="preserve"> 授業力アップデートシート 　集計結果</v>
      </c>
      <c r="D12" s="41"/>
      <c r="E12" s="41"/>
      <c r="F12" s="41"/>
      <c r="G12" s="41"/>
      <c r="H12" s="41"/>
      <c r="I12" s="41"/>
      <c r="J12" s="41"/>
      <c r="K12" s="41"/>
      <c r="L12" s="41"/>
      <c r="M12" s="41" t="str">
        <f>D5</f>
        <v>第２回</v>
      </c>
      <c r="N12" s="42"/>
      <c r="O12"/>
    </row>
    <row r="13" spans="2:22" x14ac:dyDescent="0.55000000000000004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22" x14ac:dyDescent="0.55000000000000004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2:22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22" x14ac:dyDescent="0.55000000000000004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x14ac:dyDescent="0.55000000000000004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x14ac:dyDescent="0.55000000000000004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x14ac:dyDescent="0.55000000000000004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x14ac:dyDescent="0.55000000000000004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x14ac:dyDescent="0.55000000000000004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x14ac:dyDescent="0.55000000000000004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x14ac:dyDescent="0.55000000000000004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55000000000000004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x14ac:dyDescent="0.55000000000000004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2:15" x14ac:dyDescent="0.55000000000000004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2:15" x14ac:dyDescent="0.55000000000000004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5" x14ac:dyDescent="0.55000000000000004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5" x14ac:dyDescent="0.55000000000000004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5" x14ac:dyDescent="0.55000000000000004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5" x14ac:dyDescent="0.55000000000000004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x14ac:dyDescent="0.55000000000000004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x14ac:dyDescent="0.55000000000000004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55000000000000004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55000000000000004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55000000000000004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55000000000000004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55000000000000004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55000000000000004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55000000000000004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55000000000000004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55000000000000004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55000000000000004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55000000000000004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55000000000000004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55000000000000004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55000000000000004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55000000000000004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55000000000000004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55000000000000004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55000000000000004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55000000000000004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55000000000000004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55000000000000004">
      <c r="B60" s="14" t="str">
        <f>D5</f>
        <v>第２回</v>
      </c>
      <c r="C60" s="15" t="s">
        <v>76</v>
      </c>
      <c r="D60"/>
      <c r="E60"/>
      <c r="F60"/>
      <c r="G60"/>
      <c r="H60"/>
      <c r="I60" s="12"/>
      <c r="J60"/>
      <c r="K60"/>
      <c r="L60"/>
      <c r="M60"/>
      <c r="N60"/>
      <c r="O60"/>
    </row>
    <row r="61" spans="2:15" x14ac:dyDescent="0.55000000000000004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55000000000000004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55000000000000004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55000000000000004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x14ac:dyDescent="0.55000000000000004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x14ac:dyDescent="0.55000000000000004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x14ac:dyDescent="0.55000000000000004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55000000000000004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x14ac:dyDescent="0.55000000000000004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x14ac:dyDescent="0.55000000000000004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x14ac:dyDescent="0.55000000000000004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x14ac:dyDescent="0.55000000000000004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55000000000000004">
      <c r="B73" s="35" t="str">
        <f>C5</f>
        <v>第１回</v>
      </c>
      <c r="C73" s="59" t="s">
        <v>23</v>
      </c>
      <c r="D73" s="59"/>
      <c r="E73" s="59"/>
      <c r="F73" s="59"/>
      <c r="G73" s="60"/>
      <c r="H73" s="35" t="str">
        <f>D5</f>
        <v>第２回</v>
      </c>
      <c r="I73" s="59" t="s">
        <v>79</v>
      </c>
      <c r="J73" s="59"/>
      <c r="K73" s="59"/>
      <c r="L73" s="59"/>
      <c r="M73" s="59"/>
      <c r="N73" s="59"/>
      <c r="O73" s="60"/>
    </row>
    <row r="74" spans="2:15" ht="90" customHeight="1" x14ac:dyDescent="0.55000000000000004">
      <c r="B74" s="61" t="str">
        <f>IF(第２回結果貼付シート!M5="","",第２回結果貼付シート!M5)</f>
        <v/>
      </c>
      <c r="C74" s="62"/>
      <c r="D74" s="62"/>
      <c r="E74" s="62"/>
      <c r="F74" s="62"/>
      <c r="G74" s="63"/>
      <c r="H74" s="56" t="str">
        <f>IF(第２回結果貼付シート!N5="","",第２回結果貼付シート!N5)</f>
        <v/>
      </c>
      <c r="I74" s="57"/>
      <c r="J74" s="58"/>
      <c r="K74" s="54" t="str">
        <f>IF(第２回結果貼付シート!O5="","",第２回結果貼付シート!O5)</f>
        <v/>
      </c>
      <c r="L74" s="54"/>
      <c r="M74" s="54"/>
      <c r="N74" s="54"/>
      <c r="O74" s="55"/>
    </row>
    <row r="75" spans="2:15" ht="155" customHeight="1" x14ac:dyDescent="0.55000000000000004">
      <c r="B75" s="61" t="str">
        <f>IF(第２回結果貼付シート!M6="","",第２回結果貼付シート!M6)</f>
        <v/>
      </c>
      <c r="C75" s="62"/>
      <c r="D75" s="62"/>
      <c r="E75" s="62"/>
      <c r="F75" s="62"/>
      <c r="G75" s="63"/>
      <c r="H75" s="56" t="str">
        <f>IF(第２回結果貼付シート!N6="","",第２回結果貼付シート!N6)</f>
        <v/>
      </c>
      <c r="I75" s="57"/>
      <c r="J75" s="58"/>
      <c r="K75" s="54" t="str">
        <f>IF(第２回結果貼付シート!O6="","",第２回結果貼付シート!O6)</f>
        <v/>
      </c>
      <c r="L75" s="54"/>
      <c r="M75" s="54"/>
      <c r="N75" s="54"/>
      <c r="O75" s="55"/>
    </row>
    <row r="76" spans="2:15" ht="90" customHeight="1" x14ac:dyDescent="0.55000000000000004">
      <c r="B76" s="61" t="str">
        <f>IF(第２回結果貼付シート!M7="","",第２回結果貼付シート!M7)</f>
        <v/>
      </c>
      <c r="C76" s="62"/>
      <c r="D76" s="62"/>
      <c r="E76" s="62"/>
      <c r="F76" s="62"/>
      <c r="G76" s="63"/>
      <c r="H76" s="56" t="str">
        <f>IF(第２回結果貼付シート!N7="","",第２回結果貼付シート!N7)</f>
        <v/>
      </c>
      <c r="I76" s="57"/>
      <c r="J76" s="58"/>
      <c r="K76" s="54" t="str">
        <f>IF(第２回結果貼付シート!O7="","",第２回結果貼付シート!O7)</f>
        <v/>
      </c>
      <c r="L76" s="54"/>
      <c r="M76" s="54"/>
      <c r="N76" s="54"/>
      <c r="O76" s="55"/>
    </row>
    <row r="77" spans="2:15" ht="90" customHeight="1" x14ac:dyDescent="0.55000000000000004">
      <c r="B77" s="61" t="str">
        <f>IF(第２回結果貼付シート!M8="","",第２回結果貼付シート!M8)</f>
        <v/>
      </c>
      <c r="C77" s="62"/>
      <c r="D77" s="62"/>
      <c r="E77" s="62"/>
      <c r="F77" s="62"/>
      <c r="G77" s="63"/>
      <c r="H77" s="56" t="str">
        <f>IF(第２回結果貼付シート!N8="","",第２回結果貼付シート!N8)</f>
        <v/>
      </c>
      <c r="I77" s="57"/>
      <c r="J77" s="58"/>
      <c r="K77" s="54" t="str">
        <f>IF(第２回結果貼付シート!O8="","",第２回結果貼付シート!O8)</f>
        <v/>
      </c>
      <c r="L77" s="54"/>
      <c r="M77" s="54"/>
      <c r="N77" s="54"/>
      <c r="O77" s="55"/>
    </row>
    <row r="78" spans="2:15" ht="90" customHeight="1" x14ac:dyDescent="0.55000000000000004">
      <c r="B78" s="61" t="str">
        <f>IF(第２回結果貼付シート!M9="","",第２回結果貼付シート!M9)</f>
        <v/>
      </c>
      <c r="C78" s="62"/>
      <c r="D78" s="62"/>
      <c r="E78" s="62"/>
      <c r="F78" s="62"/>
      <c r="G78" s="63"/>
      <c r="H78" s="56" t="str">
        <f>IF(第２回結果貼付シート!N9="","",第２回結果貼付シート!N9)</f>
        <v/>
      </c>
      <c r="I78" s="57"/>
      <c r="J78" s="58"/>
      <c r="K78" s="54" t="str">
        <f>IF(第２回結果貼付シート!O9="","",第２回結果貼付シート!O9)</f>
        <v/>
      </c>
      <c r="L78" s="54"/>
      <c r="M78" s="54"/>
      <c r="N78" s="54"/>
      <c r="O78" s="55"/>
    </row>
    <row r="79" spans="2:15" ht="90" customHeight="1" x14ac:dyDescent="0.55000000000000004">
      <c r="B79" s="61" t="str">
        <f>IF(第２回結果貼付シート!M10="","",第２回結果貼付シート!M10)</f>
        <v/>
      </c>
      <c r="C79" s="62"/>
      <c r="D79" s="62"/>
      <c r="E79" s="62"/>
      <c r="F79" s="62"/>
      <c r="G79" s="63"/>
      <c r="H79" s="56" t="str">
        <f>IF(第２回結果貼付シート!N10="","",第２回結果貼付シート!N10)</f>
        <v/>
      </c>
      <c r="I79" s="57"/>
      <c r="J79" s="58"/>
      <c r="K79" s="54" t="str">
        <f>IF(第２回結果貼付シート!O10="","",第２回結果貼付シート!O10)</f>
        <v/>
      </c>
      <c r="L79" s="54"/>
      <c r="M79" s="54"/>
      <c r="N79" s="54"/>
      <c r="O79" s="55"/>
    </row>
    <row r="80" spans="2:15" ht="90" customHeight="1" x14ac:dyDescent="0.55000000000000004">
      <c r="B80" s="61" t="str">
        <f>IF(第２回結果貼付シート!M11="","",第２回結果貼付シート!M11)</f>
        <v/>
      </c>
      <c r="C80" s="62"/>
      <c r="D80" s="62"/>
      <c r="E80" s="62"/>
      <c r="F80" s="62"/>
      <c r="G80" s="63"/>
      <c r="H80" s="56" t="str">
        <f>IF(第２回結果貼付シート!N11="","",第２回結果貼付シート!N11)</f>
        <v/>
      </c>
      <c r="I80" s="57"/>
      <c r="J80" s="58"/>
      <c r="K80" s="54" t="str">
        <f>IF(第２回結果貼付シート!O11="","",第２回結果貼付シート!O11)</f>
        <v/>
      </c>
      <c r="L80" s="54"/>
      <c r="M80" s="54"/>
      <c r="N80" s="54"/>
      <c r="O80" s="55"/>
    </row>
    <row r="81" spans="2:15" ht="90" customHeight="1" x14ac:dyDescent="0.55000000000000004">
      <c r="B81" s="61" t="str">
        <f>IF(第２回結果貼付シート!M12="","",第２回結果貼付シート!M12)</f>
        <v/>
      </c>
      <c r="C81" s="62"/>
      <c r="D81" s="62"/>
      <c r="E81" s="62"/>
      <c r="F81" s="62"/>
      <c r="G81" s="63"/>
      <c r="H81" s="56" t="str">
        <f>IF(第２回結果貼付シート!N12="","",第２回結果貼付シート!N12)</f>
        <v/>
      </c>
      <c r="I81" s="57"/>
      <c r="J81" s="58"/>
      <c r="K81" s="54" t="str">
        <f>IF(第２回結果貼付シート!O12="","",第２回結果貼付シート!O12)</f>
        <v/>
      </c>
      <c r="L81" s="54"/>
      <c r="M81" s="54"/>
      <c r="N81" s="54"/>
      <c r="O81" s="55"/>
    </row>
    <row r="82" spans="2:15" ht="90" customHeight="1" x14ac:dyDescent="0.55000000000000004">
      <c r="B82" s="61" t="str">
        <f>IF(第２回結果貼付シート!M13="","",第２回結果貼付シート!M13)</f>
        <v/>
      </c>
      <c r="C82" s="62"/>
      <c r="D82" s="62"/>
      <c r="E82" s="62"/>
      <c r="F82" s="62"/>
      <c r="G82" s="63"/>
      <c r="H82" s="56" t="str">
        <f>IF(第２回結果貼付シート!N13="","",第２回結果貼付シート!N13)</f>
        <v/>
      </c>
      <c r="I82" s="57"/>
      <c r="J82" s="58"/>
      <c r="K82" s="54" t="str">
        <f>IF(第２回結果貼付シート!O13="","",第２回結果貼付シート!O13)</f>
        <v/>
      </c>
      <c r="L82" s="54"/>
      <c r="M82" s="54"/>
      <c r="N82" s="54"/>
      <c r="O82" s="55"/>
    </row>
    <row r="83" spans="2:15" ht="90" customHeight="1" x14ac:dyDescent="0.55000000000000004">
      <c r="B83" s="61" t="str">
        <f>IF(第２回結果貼付シート!M14="","",第２回結果貼付シート!M14)</f>
        <v/>
      </c>
      <c r="C83" s="62"/>
      <c r="D83" s="62"/>
      <c r="E83" s="62"/>
      <c r="F83" s="62"/>
      <c r="G83" s="63"/>
      <c r="H83" s="56" t="str">
        <f>IF(第２回結果貼付シート!N14="","",第２回結果貼付シート!N14)</f>
        <v/>
      </c>
      <c r="I83" s="57"/>
      <c r="J83" s="58"/>
      <c r="K83" s="54" t="str">
        <f>IF(第２回結果貼付シート!O14="","",第２回結果貼付シート!O14)</f>
        <v/>
      </c>
      <c r="L83" s="54"/>
      <c r="M83" s="54"/>
      <c r="N83" s="54"/>
      <c r="O83" s="55"/>
    </row>
    <row r="84" spans="2:15" ht="90" customHeight="1" x14ac:dyDescent="0.55000000000000004">
      <c r="B84" s="61" t="str">
        <f>IF(第２回結果貼付シート!M15="","",第２回結果貼付シート!M15)</f>
        <v/>
      </c>
      <c r="C84" s="62"/>
      <c r="D84" s="62"/>
      <c r="E84" s="62"/>
      <c r="F84" s="62"/>
      <c r="G84" s="63"/>
      <c r="H84" s="56" t="str">
        <f>IF(第２回結果貼付シート!N15="","",第２回結果貼付シート!N15)</f>
        <v/>
      </c>
      <c r="I84" s="57"/>
      <c r="J84" s="58"/>
      <c r="K84" s="54" t="str">
        <f>IF(第２回結果貼付シート!O15="","",第２回結果貼付シート!O15)</f>
        <v/>
      </c>
      <c r="L84" s="54"/>
      <c r="M84" s="54"/>
      <c r="N84" s="54"/>
      <c r="O84" s="55"/>
    </row>
    <row r="85" spans="2:15" ht="90" customHeight="1" x14ac:dyDescent="0.55000000000000004">
      <c r="B85" s="61" t="str">
        <f>IF(第２回結果貼付シート!M16="","",第２回結果貼付シート!M16)</f>
        <v/>
      </c>
      <c r="C85" s="62"/>
      <c r="D85" s="62"/>
      <c r="E85" s="62"/>
      <c r="F85" s="62"/>
      <c r="G85" s="63"/>
      <c r="H85" s="56" t="str">
        <f>IF(第２回結果貼付シート!N16="","",第２回結果貼付シート!N16)</f>
        <v/>
      </c>
      <c r="I85" s="57"/>
      <c r="J85" s="58"/>
      <c r="K85" s="54" t="str">
        <f>IF(第２回結果貼付シート!O16="","",第２回結果貼付シート!O16)</f>
        <v/>
      </c>
      <c r="L85" s="54"/>
      <c r="M85" s="54"/>
      <c r="N85" s="54"/>
      <c r="O85" s="55"/>
    </row>
    <row r="86" spans="2:15" ht="90" customHeight="1" x14ac:dyDescent="0.55000000000000004">
      <c r="B86" s="61" t="str">
        <f>IF(第２回結果貼付シート!M17="","",第２回結果貼付シート!M17)</f>
        <v/>
      </c>
      <c r="C86" s="62"/>
      <c r="D86" s="62"/>
      <c r="E86" s="62"/>
      <c r="F86" s="62"/>
      <c r="G86" s="63"/>
      <c r="H86" s="56" t="str">
        <f>IF(第２回結果貼付シート!N17="","",第２回結果貼付シート!N17)</f>
        <v/>
      </c>
      <c r="I86" s="57"/>
      <c r="J86" s="58"/>
      <c r="K86" s="54" t="str">
        <f>IF(第２回結果貼付シート!O17="","",第２回結果貼付シート!O17)</f>
        <v/>
      </c>
      <c r="L86" s="54"/>
      <c r="M86" s="54"/>
      <c r="N86" s="54"/>
      <c r="O86" s="55"/>
    </row>
    <row r="87" spans="2:15" ht="90" customHeight="1" x14ac:dyDescent="0.55000000000000004">
      <c r="B87" s="61" t="str">
        <f>IF(第２回結果貼付シート!M18="","",第２回結果貼付シート!M18)</f>
        <v/>
      </c>
      <c r="C87" s="62"/>
      <c r="D87" s="62"/>
      <c r="E87" s="62"/>
      <c r="F87" s="62"/>
      <c r="G87" s="63"/>
      <c r="H87" s="56" t="str">
        <f>IF(第２回結果貼付シート!N18="","",第２回結果貼付シート!N18)</f>
        <v/>
      </c>
      <c r="I87" s="57"/>
      <c r="J87" s="58"/>
      <c r="K87" s="54" t="str">
        <f>IF(第２回結果貼付シート!O18="","",第２回結果貼付シート!O18)</f>
        <v/>
      </c>
      <c r="L87" s="54"/>
      <c r="M87" s="54"/>
      <c r="N87" s="54"/>
      <c r="O87" s="55"/>
    </row>
    <row r="88" spans="2:15" ht="18" customHeight="1" x14ac:dyDescent="0.55000000000000004">
      <c r="B88" s="61" t="str">
        <f>IF(第２回結果貼付シート!M19="","",第２回結果貼付シート!M19)</f>
        <v/>
      </c>
      <c r="C88" s="62"/>
      <c r="D88" s="62"/>
      <c r="E88" s="62"/>
      <c r="F88" s="62"/>
      <c r="G88" s="63"/>
      <c r="H88" s="56" t="str">
        <f>IF(第２回結果貼付シート!N19="","",第２回結果貼付シート!N19)</f>
        <v/>
      </c>
      <c r="I88" s="57"/>
      <c r="J88" s="58"/>
      <c r="K88" s="54" t="str">
        <f>IF(第２回結果貼付シート!O19="","",第２回結果貼付シート!O19)</f>
        <v/>
      </c>
      <c r="L88" s="54"/>
      <c r="M88" s="54"/>
      <c r="N88" s="54"/>
      <c r="O88" s="55"/>
    </row>
    <row r="89" spans="2:15" ht="18" customHeight="1" x14ac:dyDescent="0.55000000000000004">
      <c r="B89" s="61" t="str">
        <f>IF(第２回結果貼付シート!M20="","",第２回結果貼付シート!M20)</f>
        <v/>
      </c>
      <c r="C89" s="62"/>
      <c r="D89" s="62"/>
      <c r="E89" s="62"/>
      <c r="F89" s="62"/>
      <c r="G89" s="63"/>
      <c r="H89" s="56" t="str">
        <f>IF(第２回結果貼付シート!N20="","",第２回結果貼付シート!N20)</f>
        <v/>
      </c>
      <c r="I89" s="57"/>
      <c r="J89" s="58"/>
      <c r="K89" s="54" t="str">
        <f>IF(第２回結果貼付シート!O20="","",第２回結果貼付シート!O20)</f>
        <v/>
      </c>
      <c r="L89" s="54"/>
      <c r="M89" s="54"/>
      <c r="N89" s="54"/>
      <c r="O89" s="55"/>
    </row>
    <row r="90" spans="2:15" ht="18" customHeight="1" x14ac:dyDescent="0.55000000000000004">
      <c r="B90" s="61" t="str">
        <f>IF(第２回結果貼付シート!M21="","",第２回結果貼付シート!M21)</f>
        <v/>
      </c>
      <c r="C90" s="62"/>
      <c r="D90" s="62"/>
      <c r="E90" s="62"/>
      <c r="F90" s="62"/>
      <c r="G90" s="63"/>
      <c r="H90" s="56" t="str">
        <f>IF(第２回結果貼付シート!N21="","",第２回結果貼付シート!N21)</f>
        <v/>
      </c>
      <c r="I90" s="57"/>
      <c r="J90" s="58"/>
      <c r="K90" s="54" t="str">
        <f>IF(第２回結果貼付シート!O21="","",第２回結果貼付シート!O21)</f>
        <v/>
      </c>
      <c r="L90" s="54"/>
      <c r="M90" s="54"/>
      <c r="N90" s="54"/>
      <c r="O90" s="55"/>
    </row>
    <row r="91" spans="2:15" ht="18" customHeight="1" x14ac:dyDescent="0.55000000000000004">
      <c r="B91" s="61" t="str">
        <f>IF(第２回結果貼付シート!M22="","",第２回結果貼付シート!M22)</f>
        <v/>
      </c>
      <c r="C91" s="62"/>
      <c r="D91" s="62"/>
      <c r="E91" s="62"/>
      <c r="F91" s="62"/>
      <c r="G91" s="63"/>
      <c r="H91" s="56" t="str">
        <f>IF(第２回結果貼付シート!N22="","",第２回結果貼付シート!N22)</f>
        <v/>
      </c>
      <c r="I91" s="57"/>
      <c r="J91" s="58"/>
      <c r="K91" s="54" t="str">
        <f>IF(第２回結果貼付シート!O22="","",第２回結果貼付シート!O22)</f>
        <v/>
      </c>
      <c r="L91" s="54"/>
      <c r="M91" s="54"/>
      <c r="N91" s="54"/>
      <c r="O91" s="55"/>
    </row>
    <row r="92" spans="2:15" ht="18" customHeight="1" x14ac:dyDescent="0.55000000000000004">
      <c r="B92" s="61" t="str">
        <f>IF(第２回結果貼付シート!M23="","",第２回結果貼付シート!M23)</f>
        <v/>
      </c>
      <c r="C92" s="62"/>
      <c r="D92" s="62"/>
      <c r="E92" s="62"/>
      <c r="F92" s="62"/>
      <c r="G92" s="63"/>
      <c r="H92" s="56" t="str">
        <f>IF(第２回結果貼付シート!N23="","",第２回結果貼付シート!N23)</f>
        <v/>
      </c>
      <c r="I92" s="57"/>
      <c r="J92" s="58"/>
      <c r="K92" s="54" t="str">
        <f>IF(第２回結果貼付シート!O23="","",第２回結果貼付シート!O23)</f>
        <v/>
      </c>
      <c r="L92" s="54"/>
      <c r="M92" s="54"/>
      <c r="N92" s="54"/>
      <c r="O92" s="55"/>
    </row>
    <row r="93" spans="2:15" ht="18" customHeight="1" x14ac:dyDescent="0.55000000000000004">
      <c r="B93" s="61" t="str">
        <f>IF(第２回結果貼付シート!M24="","",第２回結果貼付シート!M24)</f>
        <v/>
      </c>
      <c r="C93" s="62"/>
      <c r="D93" s="62"/>
      <c r="E93" s="62"/>
      <c r="F93" s="62"/>
      <c r="G93" s="63"/>
      <c r="H93" s="56" t="str">
        <f>IF(第２回結果貼付シート!N24="","",第２回結果貼付シート!N24)</f>
        <v/>
      </c>
      <c r="I93" s="57"/>
      <c r="J93" s="58"/>
      <c r="K93" s="54" t="str">
        <f>IF(第２回結果貼付シート!O24="","",第２回結果貼付シート!O24)</f>
        <v/>
      </c>
      <c r="L93" s="54"/>
      <c r="M93" s="54"/>
      <c r="N93" s="54"/>
      <c r="O93" s="55"/>
    </row>
    <row r="94" spans="2:15" ht="18" customHeight="1" x14ac:dyDescent="0.55000000000000004">
      <c r="B94" s="61" t="str">
        <f>IF(第２回結果貼付シート!M25="","",第２回結果貼付シート!M25)</f>
        <v/>
      </c>
      <c r="C94" s="62"/>
      <c r="D94" s="62"/>
      <c r="E94" s="62"/>
      <c r="F94" s="62"/>
      <c r="G94" s="63"/>
      <c r="H94" s="56" t="str">
        <f>IF(第２回結果貼付シート!N25="","",第２回結果貼付シート!N25)</f>
        <v/>
      </c>
      <c r="I94" s="57"/>
      <c r="J94" s="58"/>
      <c r="K94" s="54" t="str">
        <f>IF(第２回結果貼付シート!O25="","",第２回結果貼付シート!O25)</f>
        <v/>
      </c>
      <c r="L94" s="54"/>
      <c r="M94" s="54"/>
      <c r="N94" s="54"/>
      <c r="O94" s="55"/>
    </row>
    <row r="95" spans="2:15" ht="18" customHeight="1" x14ac:dyDescent="0.55000000000000004">
      <c r="B95" s="61" t="str">
        <f>IF(第２回結果貼付シート!M26="","",第２回結果貼付シート!M26)</f>
        <v/>
      </c>
      <c r="C95" s="62"/>
      <c r="D95" s="62"/>
      <c r="E95" s="62"/>
      <c r="F95" s="62"/>
      <c r="G95" s="63"/>
      <c r="H95" s="56" t="str">
        <f>IF(第２回結果貼付シート!N26="","",第２回結果貼付シート!N26)</f>
        <v/>
      </c>
      <c r="I95" s="57"/>
      <c r="J95" s="58"/>
      <c r="K95" s="54" t="str">
        <f>IF(第２回結果貼付シート!O26="","",第２回結果貼付シート!O26)</f>
        <v/>
      </c>
      <c r="L95" s="54"/>
      <c r="M95" s="54"/>
      <c r="N95" s="54"/>
      <c r="O95" s="55"/>
    </row>
    <row r="96" spans="2:15" ht="18" customHeight="1" x14ac:dyDescent="0.55000000000000004">
      <c r="B96" s="61" t="str">
        <f>IF(第２回結果貼付シート!M27="","",第２回結果貼付シート!M27)</f>
        <v/>
      </c>
      <c r="C96" s="62"/>
      <c r="D96" s="62"/>
      <c r="E96" s="62"/>
      <c r="F96" s="62"/>
      <c r="G96" s="63"/>
      <c r="H96" s="56" t="str">
        <f>IF(第２回結果貼付シート!N27="","",第２回結果貼付シート!N27)</f>
        <v/>
      </c>
      <c r="I96" s="57"/>
      <c r="J96" s="58"/>
      <c r="K96" s="54" t="str">
        <f>IF(第２回結果貼付シート!O27="","",第２回結果貼付シート!O27)</f>
        <v/>
      </c>
      <c r="L96" s="54"/>
      <c r="M96" s="54"/>
      <c r="N96" s="54"/>
      <c r="O96" s="55"/>
    </row>
    <row r="97" spans="2:15" ht="18" customHeight="1" x14ac:dyDescent="0.55000000000000004">
      <c r="B97" s="61" t="str">
        <f>IF(第２回結果貼付シート!M28="","",第２回結果貼付シート!M28)</f>
        <v/>
      </c>
      <c r="C97" s="62"/>
      <c r="D97" s="62"/>
      <c r="E97" s="62"/>
      <c r="F97" s="62"/>
      <c r="G97" s="63"/>
      <c r="H97" s="56" t="str">
        <f>IF(第２回結果貼付シート!N28="","",第２回結果貼付シート!N28)</f>
        <v/>
      </c>
      <c r="I97" s="57"/>
      <c r="J97" s="58"/>
      <c r="K97" s="54" t="str">
        <f>IF(第２回結果貼付シート!O28="","",第２回結果貼付シート!O28)</f>
        <v/>
      </c>
      <c r="L97" s="54"/>
      <c r="M97" s="54"/>
      <c r="N97" s="54"/>
      <c r="O97" s="55"/>
    </row>
    <row r="98" spans="2:15" ht="18" customHeight="1" x14ac:dyDescent="0.55000000000000004">
      <c r="B98" s="61" t="str">
        <f>IF(第２回結果貼付シート!M29="","",第２回結果貼付シート!M29)</f>
        <v/>
      </c>
      <c r="C98" s="62"/>
      <c r="D98" s="62"/>
      <c r="E98" s="62"/>
      <c r="F98" s="62"/>
      <c r="G98" s="63"/>
      <c r="H98" s="56" t="str">
        <f>IF(第２回結果貼付シート!N29="","",第２回結果貼付シート!N29)</f>
        <v/>
      </c>
      <c r="I98" s="57"/>
      <c r="J98" s="58"/>
      <c r="K98" s="54" t="str">
        <f>IF(第２回結果貼付シート!O29="","",第２回結果貼付シート!O29)</f>
        <v/>
      </c>
      <c r="L98" s="54"/>
      <c r="M98" s="54"/>
      <c r="N98" s="54"/>
      <c r="O98" s="55"/>
    </row>
    <row r="99" spans="2:15" ht="18" customHeight="1" x14ac:dyDescent="0.55000000000000004">
      <c r="B99" s="61" t="str">
        <f>IF(第２回結果貼付シート!M30="","",第２回結果貼付シート!M30)</f>
        <v/>
      </c>
      <c r="C99" s="62"/>
      <c r="D99" s="62"/>
      <c r="E99" s="62"/>
      <c r="F99" s="62"/>
      <c r="G99" s="63"/>
      <c r="H99" s="56" t="str">
        <f>IF(第２回結果貼付シート!N30="","",第２回結果貼付シート!N30)</f>
        <v/>
      </c>
      <c r="I99" s="57"/>
      <c r="J99" s="58"/>
      <c r="K99" s="54" t="str">
        <f>IF(第２回結果貼付シート!O30="","",第２回結果貼付シート!O30)</f>
        <v/>
      </c>
      <c r="L99" s="54"/>
      <c r="M99" s="54"/>
      <c r="N99" s="54"/>
      <c r="O99" s="55"/>
    </row>
    <row r="100" spans="2:15" ht="18" customHeight="1" x14ac:dyDescent="0.55000000000000004">
      <c r="B100" s="61" t="str">
        <f>IF(第２回結果貼付シート!M31="","",第２回結果貼付シート!M31)</f>
        <v/>
      </c>
      <c r="C100" s="62"/>
      <c r="D100" s="62"/>
      <c r="E100" s="62"/>
      <c r="F100" s="62"/>
      <c r="G100" s="63"/>
      <c r="H100" s="56" t="str">
        <f>IF(第２回結果貼付シート!N31="","",第２回結果貼付シート!N31)</f>
        <v/>
      </c>
      <c r="I100" s="57"/>
      <c r="J100" s="58"/>
      <c r="K100" s="54" t="str">
        <f>IF(第２回結果貼付シート!O31="","",第２回結果貼付シート!O31)</f>
        <v/>
      </c>
      <c r="L100" s="54"/>
      <c r="M100" s="54"/>
      <c r="N100" s="54"/>
      <c r="O100" s="55"/>
    </row>
    <row r="101" spans="2:15" ht="18" customHeight="1" x14ac:dyDescent="0.55000000000000004">
      <c r="B101" s="61" t="str">
        <f>IF(第２回結果貼付シート!M32="","",第２回結果貼付シート!M32)</f>
        <v/>
      </c>
      <c r="C101" s="62"/>
      <c r="D101" s="62"/>
      <c r="E101" s="62"/>
      <c r="F101" s="62"/>
      <c r="G101" s="63"/>
      <c r="H101" s="56" t="str">
        <f>IF(第２回結果貼付シート!N32="","",第２回結果貼付シート!N32)</f>
        <v/>
      </c>
      <c r="I101" s="57"/>
      <c r="J101" s="58"/>
      <c r="K101" s="54" t="str">
        <f>IF(第２回結果貼付シート!O32="","",第２回結果貼付シート!O32)</f>
        <v/>
      </c>
      <c r="L101" s="54"/>
      <c r="M101" s="54"/>
      <c r="N101" s="54"/>
      <c r="O101" s="55"/>
    </row>
    <row r="102" spans="2:15" ht="18" customHeight="1" x14ac:dyDescent="0.55000000000000004">
      <c r="B102" s="61" t="str">
        <f>IF(第２回結果貼付シート!M33="","",第２回結果貼付シート!M33)</f>
        <v/>
      </c>
      <c r="C102" s="62"/>
      <c r="D102" s="62"/>
      <c r="E102" s="62"/>
      <c r="F102" s="62"/>
      <c r="G102" s="63"/>
      <c r="H102" s="56" t="str">
        <f>IF(第２回結果貼付シート!N33="","",第２回結果貼付シート!N33)</f>
        <v/>
      </c>
      <c r="I102" s="57"/>
      <c r="J102" s="58"/>
      <c r="K102" s="54" t="str">
        <f>IF(第２回結果貼付シート!O33="","",第２回結果貼付シート!O33)</f>
        <v/>
      </c>
      <c r="L102" s="54"/>
      <c r="M102" s="54"/>
      <c r="N102" s="54"/>
      <c r="O102" s="55"/>
    </row>
    <row r="103" spans="2:15" ht="18" customHeight="1" x14ac:dyDescent="0.55000000000000004">
      <c r="B103" s="61" t="str">
        <f>IF(第２回結果貼付シート!M34="","",第２回結果貼付シート!M34)</f>
        <v/>
      </c>
      <c r="C103" s="62"/>
      <c r="D103" s="62"/>
      <c r="E103" s="62"/>
      <c r="F103" s="62"/>
      <c r="G103" s="63"/>
      <c r="H103" s="56" t="str">
        <f>IF(第２回結果貼付シート!N34="","",第２回結果貼付シート!N34)</f>
        <v/>
      </c>
      <c r="I103" s="57"/>
      <c r="J103" s="58"/>
      <c r="K103" s="54" t="str">
        <f>IF(第２回結果貼付シート!O34="","",第２回結果貼付シート!O34)</f>
        <v/>
      </c>
      <c r="L103" s="54"/>
      <c r="M103" s="54"/>
      <c r="N103" s="54"/>
      <c r="O103" s="55"/>
    </row>
    <row r="104" spans="2:15" ht="18" customHeight="1" x14ac:dyDescent="0.55000000000000004">
      <c r="B104" s="61" t="str">
        <f>IF(第２回結果貼付シート!M35="","",第２回結果貼付シート!M35)</f>
        <v/>
      </c>
      <c r="C104" s="62"/>
      <c r="D104" s="62"/>
      <c r="E104" s="62"/>
      <c r="F104" s="62"/>
      <c r="G104" s="63"/>
      <c r="H104" s="56" t="str">
        <f>IF(第２回結果貼付シート!N35="","",第２回結果貼付シート!N35)</f>
        <v/>
      </c>
      <c r="I104" s="57"/>
      <c r="J104" s="58"/>
      <c r="K104" s="54" t="str">
        <f>IF(第２回結果貼付シート!O35="","",第２回結果貼付シート!O35)</f>
        <v/>
      </c>
      <c r="L104" s="54"/>
      <c r="M104" s="54"/>
      <c r="N104" s="54"/>
      <c r="O104" s="55"/>
    </row>
    <row r="105" spans="2:15" ht="18" customHeight="1" x14ac:dyDescent="0.55000000000000004">
      <c r="B105" s="61" t="str">
        <f>IF(第２回結果貼付シート!M36="","",第２回結果貼付シート!M36)</f>
        <v/>
      </c>
      <c r="C105" s="62"/>
      <c r="D105" s="62"/>
      <c r="E105" s="62"/>
      <c r="F105" s="62"/>
      <c r="G105" s="63"/>
      <c r="H105" s="56" t="str">
        <f>IF(第２回結果貼付シート!N36="","",第２回結果貼付シート!N36)</f>
        <v/>
      </c>
      <c r="I105" s="57"/>
      <c r="J105" s="58"/>
      <c r="K105" s="54" t="str">
        <f>IF(第２回結果貼付シート!O36="","",第２回結果貼付シート!O36)</f>
        <v/>
      </c>
      <c r="L105" s="54"/>
      <c r="M105" s="54"/>
      <c r="N105" s="54"/>
      <c r="O105" s="55"/>
    </row>
    <row r="106" spans="2:15" ht="18" customHeight="1" x14ac:dyDescent="0.55000000000000004">
      <c r="B106" s="61" t="str">
        <f>IF(第２回結果貼付シート!M37="","",第２回結果貼付シート!M37)</f>
        <v/>
      </c>
      <c r="C106" s="62"/>
      <c r="D106" s="62"/>
      <c r="E106" s="62"/>
      <c r="F106" s="62"/>
      <c r="G106" s="63"/>
      <c r="H106" s="56" t="str">
        <f>IF(第２回結果貼付シート!N37="","",第２回結果貼付シート!N37)</f>
        <v/>
      </c>
      <c r="I106" s="57"/>
      <c r="J106" s="58"/>
      <c r="K106" s="54" t="str">
        <f>IF(第２回結果貼付シート!O37="","",第２回結果貼付シート!O37)</f>
        <v/>
      </c>
      <c r="L106" s="54"/>
      <c r="M106" s="54"/>
      <c r="N106" s="54"/>
      <c r="O106" s="55"/>
    </row>
    <row r="107" spans="2:15" ht="18" customHeight="1" x14ac:dyDescent="0.55000000000000004">
      <c r="B107" s="61" t="str">
        <f>IF(第２回結果貼付シート!M38="","",第２回結果貼付シート!M38)</f>
        <v/>
      </c>
      <c r="C107" s="62"/>
      <c r="D107" s="62"/>
      <c r="E107" s="62"/>
      <c r="F107" s="62"/>
      <c r="G107" s="63"/>
      <c r="H107" s="56" t="str">
        <f>IF(第２回結果貼付シート!N38="","",第２回結果貼付シート!N38)</f>
        <v/>
      </c>
      <c r="I107" s="57"/>
      <c r="J107" s="58"/>
      <c r="K107" s="54" t="str">
        <f>IF(第２回結果貼付シート!O38="","",第２回結果貼付シート!O38)</f>
        <v/>
      </c>
      <c r="L107" s="54"/>
      <c r="M107" s="54"/>
      <c r="N107" s="54"/>
      <c r="O107" s="55"/>
    </row>
    <row r="108" spans="2:15" ht="18" customHeight="1" x14ac:dyDescent="0.55000000000000004">
      <c r="B108" s="61" t="str">
        <f>IF(第２回結果貼付シート!M39="","",第２回結果貼付シート!M39)</f>
        <v/>
      </c>
      <c r="C108" s="62"/>
      <c r="D108" s="62"/>
      <c r="E108" s="62"/>
      <c r="F108" s="62"/>
      <c r="G108" s="63"/>
      <c r="H108" s="56" t="str">
        <f>IF(第２回結果貼付シート!N39="","",第２回結果貼付シート!N39)</f>
        <v/>
      </c>
      <c r="I108" s="57"/>
      <c r="J108" s="58"/>
      <c r="K108" s="54" t="str">
        <f>IF(第２回結果貼付シート!O39="","",第２回結果貼付シート!O39)</f>
        <v/>
      </c>
      <c r="L108" s="54"/>
      <c r="M108" s="54"/>
      <c r="N108" s="54"/>
      <c r="O108" s="55"/>
    </row>
    <row r="109" spans="2:15" ht="18" customHeight="1" x14ac:dyDescent="0.55000000000000004">
      <c r="B109" s="61" t="str">
        <f>IF(第２回結果貼付シート!M40="","",第２回結果貼付シート!M40)</f>
        <v/>
      </c>
      <c r="C109" s="62"/>
      <c r="D109" s="62"/>
      <c r="E109" s="62"/>
      <c r="F109" s="62"/>
      <c r="G109" s="63"/>
      <c r="H109" s="56" t="str">
        <f>IF(第２回結果貼付シート!N40="","",第２回結果貼付シート!N40)</f>
        <v/>
      </c>
      <c r="I109" s="57"/>
      <c r="J109" s="58"/>
      <c r="K109" s="54" t="str">
        <f>IF(第２回結果貼付シート!O40="","",第２回結果貼付シート!O40)</f>
        <v/>
      </c>
      <c r="L109" s="54"/>
      <c r="M109" s="54"/>
      <c r="N109" s="54"/>
      <c r="O109" s="55"/>
    </row>
    <row r="110" spans="2:15" ht="18" customHeight="1" x14ac:dyDescent="0.55000000000000004">
      <c r="B110" s="61" t="str">
        <f>IF(第２回結果貼付シート!M41="","",第２回結果貼付シート!M41)</f>
        <v/>
      </c>
      <c r="C110" s="62"/>
      <c r="D110" s="62"/>
      <c r="E110" s="62"/>
      <c r="F110" s="62"/>
      <c r="G110" s="63"/>
      <c r="H110" s="56" t="str">
        <f>IF(第２回結果貼付シート!N41="","",第２回結果貼付シート!N41)</f>
        <v/>
      </c>
      <c r="I110" s="57"/>
      <c r="J110" s="58"/>
      <c r="K110" s="54" t="str">
        <f>IF(第２回結果貼付シート!O41="","",第２回結果貼付シート!O41)</f>
        <v/>
      </c>
      <c r="L110" s="54"/>
      <c r="M110" s="54"/>
      <c r="N110" s="54"/>
      <c r="O110" s="55"/>
    </row>
    <row r="111" spans="2:15" ht="18" customHeight="1" x14ac:dyDescent="0.55000000000000004">
      <c r="B111" s="61" t="str">
        <f>IF(第２回結果貼付シート!M42="","",第２回結果貼付シート!M42)</f>
        <v/>
      </c>
      <c r="C111" s="62"/>
      <c r="D111" s="62"/>
      <c r="E111" s="62"/>
      <c r="F111" s="62"/>
      <c r="G111" s="63"/>
      <c r="H111" s="56" t="str">
        <f>IF(第２回結果貼付シート!N42="","",第２回結果貼付シート!N42)</f>
        <v/>
      </c>
      <c r="I111" s="57"/>
      <c r="J111" s="58"/>
      <c r="K111" s="54" t="str">
        <f>IF(第２回結果貼付シート!O42="","",第２回結果貼付シート!O42)</f>
        <v/>
      </c>
      <c r="L111" s="54"/>
      <c r="M111" s="54"/>
      <c r="N111" s="54"/>
      <c r="O111" s="55"/>
    </row>
    <row r="112" spans="2:15" ht="18" customHeight="1" x14ac:dyDescent="0.55000000000000004">
      <c r="B112" s="61" t="str">
        <f>IF(第２回結果貼付シート!M43="","",第２回結果貼付シート!M43)</f>
        <v/>
      </c>
      <c r="C112" s="62"/>
      <c r="D112" s="62"/>
      <c r="E112" s="62"/>
      <c r="F112" s="62"/>
      <c r="G112" s="63"/>
      <c r="H112" s="56" t="str">
        <f>IF(第２回結果貼付シート!N43="","",第２回結果貼付シート!N43)</f>
        <v/>
      </c>
      <c r="I112" s="57"/>
      <c r="J112" s="58"/>
      <c r="K112" s="54" t="str">
        <f>IF(第２回結果貼付シート!O43="","",第２回結果貼付シート!O43)</f>
        <v/>
      </c>
      <c r="L112" s="54"/>
      <c r="M112" s="54"/>
      <c r="N112" s="54"/>
      <c r="O112" s="55"/>
    </row>
    <row r="113" spans="2:15" ht="18" customHeight="1" x14ac:dyDescent="0.55000000000000004">
      <c r="B113" s="61" t="str">
        <f>IF(第２回結果貼付シート!M44="","",第２回結果貼付シート!M44)</f>
        <v/>
      </c>
      <c r="C113" s="62"/>
      <c r="D113" s="62"/>
      <c r="E113" s="62"/>
      <c r="F113" s="62"/>
      <c r="G113" s="63"/>
      <c r="H113" s="56" t="str">
        <f>IF(第２回結果貼付シート!N44="","",第２回結果貼付シート!N44)</f>
        <v/>
      </c>
      <c r="I113" s="57"/>
      <c r="J113" s="58"/>
      <c r="K113" s="54" t="str">
        <f>IF(第２回結果貼付シート!O44="","",第２回結果貼付シート!O44)</f>
        <v/>
      </c>
      <c r="L113" s="54"/>
      <c r="M113" s="54"/>
      <c r="N113" s="54"/>
      <c r="O113" s="55"/>
    </row>
  </sheetData>
  <sheetProtection sheet="1" objects="1" scenarios="1" formatCells="0" formatColumns="0" formatRows="0"/>
  <mergeCells count="134">
    <mergeCell ref="B90:G90"/>
    <mergeCell ref="H86:J86"/>
    <mergeCell ref="B84:G84"/>
    <mergeCell ref="B85:G85"/>
    <mergeCell ref="H83:J83"/>
    <mergeCell ref="H84:J84"/>
    <mergeCell ref="H85:J85"/>
    <mergeCell ref="B86:G86"/>
    <mergeCell ref="B87:G87"/>
    <mergeCell ref="B88:G88"/>
    <mergeCell ref="B89:G89"/>
    <mergeCell ref="U4:V4"/>
    <mergeCell ref="C12:L12"/>
    <mergeCell ref="M12:N12"/>
    <mergeCell ref="C4:D4"/>
    <mergeCell ref="E4:F4"/>
    <mergeCell ref="G4:H4"/>
    <mergeCell ref="I4:J4"/>
    <mergeCell ref="K4:L4"/>
    <mergeCell ref="M4:N4"/>
    <mergeCell ref="O4:P4"/>
    <mergeCell ref="B91:G91"/>
    <mergeCell ref="B92:G92"/>
    <mergeCell ref="B93:G93"/>
    <mergeCell ref="H92:J92"/>
    <mergeCell ref="H93:J93"/>
    <mergeCell ref="K92:O92"/>
    <mergeCell ref="K93:O93"/>
    <mergeCell ref="Q4:R4"/>
    <mergeCell ref="S4:T4"/>
    <mergeCell ref="B74:G74"/>
    <mergeCell ref="H74:J74"/>
    <mergeCell ref="K74:O74"/>
    <mergeCell ref="B75:G75"/>
    <mergeCell ref="B76:G76"/>
    <mergeCell ref="B77:G77"/>
    <mergeCell ref="B78:G78"/>
    <mergeCell ref="B79:G79"/>
    <mergeCell ref="B80:G80"/>
    <mergeCell ref="B81:G81"/>
    <mergeCell ref="B82:G82"/>
    <mergeCell ref="H80:J80"/>
    <mergeCell ref="H81:J81"/>
    <mergeCell ref="H82:J82"/>
    <mergeCell ref="B83:G83"/>
    <mergeCell ref="B94:G94"/>
    <mergeCell ref="B95:G95"/>
    <mergeCell ref="B96:G96"/>
    <mergeCell ref="H94:J94"/>
    <mergeCell ref="H95:J95"/>
    <mergeCell ref="H96:J96"/>
    <mergeCell ref="K94:O94"/>
    <mergeCell ref="K95:O95"/>
    <mergeCell ref="K96:O96"/>
    <mergeCell ref="B97:G97"/>
    <mergeCell ref="B98:G98"/>
    <mergeCell ref="B99:G99"/>
    <mergeCell ref="H97:J97"/>
    <mergeCell ref="H98:J98"/>
    <mergeCell ref="H99:J99"/>
    <mergeCell ref="K97:O97"/>
    <mergeCell ref="K98:O98"/>
    <mergeCell ref="K99:O99"/>
    <mergeCell ref="H105:J105"/>
    <mergeCell ref="K103:O103"/>
    <mergeCell ref="K104:O104"/>
    <mergeCell ref="K105:O105"/>
    <mergeCell ref="B100:G100"/>
    <mergeCell ref="B101:G101"/>
    <mergeCell ref="B102:G102"/>
    <mergeCell ref="H100:J100"/>
    <mergeCell ref="H101:J101"/>
    <mergeCell ref="H102:J102"/>
    <mergeCell ref="K100:O100"/>
    <mergeCell ref="K101:O101"/>
    <mergeCell ref="K102:O102"/>
    <mergeCell ref="H78:J78"/>
    <mergeCell ref="H79:J79"/>
    <mergeCell ref="C73:G73"/>
    <mergeCell ref="I73:O73"/>
    <mergeCell ref="B109:G109"/>
    <mergeCell ref="B110:G110"/>
    <mergeCell ref="B111:G111"/>
    <mergeCell ref="B112:G112"/>
    <mergeCell ref="B113:G113"/>
    <mergeCell ref="H109:J109"/>
    <mergeCell ref="B106:G106"/>
    <mergeCell ref="B107:G107"/>
    <mergeCell ref="B108:G108"/>
    <mergeCell ref="H106:J106"/>
    <mergeCell ref="H107:J107"/>
    <mergeCell ref="H108:J108"/>
    <mergeCell ref="K106:O106"/>
    <mergeCell ref="K107:O107"/>
    <mergeCell ref="K108:O108"/>
    <mergeCell ref="B103:G103"/>
    <mergeCell ref="B104:G104"/>
    <mergeCell ref="B105:G105"/>
    <mergeCell ref="H103:J103"/>
    <mergeCell ref="H104:J104"/>
    <mergeCell ref="H110:J110"/>
    <mergeCell ref="H111:J111"/>
    <mergeCell ref="H112:J112"/>
    <mergeCell ref="H113:J113"/>
    <mergeCell ref="K75:O75"/>
    <mergeCell ref="K76:O76"/>
    <mergeCell ref="K77:O77"/>
    <mergeCell ref="K78:O78"/>
    <mergeCell ref="K79:O79"/>
    <mergeCell ref="K80:O80"/>
    <mergeCell ref="K81:O81"/>
    <mergeCell ref="K82:O82"/>
    <mergeCell ref="K83:O83"/>
    <mergeCell ref="K84:O84"/>
    <mergeCell ref="K85:O85"/>
    <mergeCell ref="K86:O86"/>
    <mergeCell ref="H87:J87"/>
    <mergeCell ref="H88:J88"/>
    <mergeCell ref="H89:J89"/>
    <mergeCell ref="H90:J90"/>
    <mergeCell ref="H91:J91"/>
    <mergeCell ref="H75:J75"/>
    <mergeCell ref="H76:J76"/>
    <mergeCell ref="H77:J77"/>
    <mergeCell ref="K109:O109"/>
    <mergeCell ref="K110:O110"/>
    <mergeCell ref="K111:O111"/>
    <mergeCell ref="K112:O112"/>
    <mergeCell ref="K113:O113"/>
    <mergeCell ref="K87:O87"/>
    <mergeCell ref="K88:O88"/>
    <mergeCell ref="K89:O89"/>
    <mergeCell ref="K90:O90"/>
    <mergeCell ref="K91:O91"/>
  </mergeCells>
  <phoneticPr fontId="1"/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65" fitToHeight="0" orientation="portrait" r:id="rId1"/>
  <rowBreaks count="1" manualBreakCount="1">
    <brk id="72" min="1" max="14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FEDBA-7EF3-4614-A895-1FA7402DEA0B}">
  <dimension ref="B4:AF113"/>
  <sheetViews>
    <sheetView zoomScale="50" zoomScaleNormal="50" zoomScaleSheetLayoutView="100" workbookViewId="0">
      <selection activeCell="E5" sqref="E5"/>
    </sheetView>
  </sheetViews>
  <sheetFormatPr defaultColWidth="8.6640625" defaultRowHeight="18" x14ac:dyDescent="0.55000000000000004"/>
  <cols>
    <col min="1" max="14" width="8.6640625" style="1"/>
    <col min="15" max="15" width="9.6640625" style="1" bestFit="1" customWidth="1"/>
    <col min="16" max="16384" width="8.6640625" style="1"/>
  </cols>
  <sheetData>
    <row r="4" spans="2:32" x14ac:dyDescent="0.55000000000000004">
      <c r="C4" s="64" t="s">
        <v>4</v>
      </c>
      <c r="D4" s="66"/>
      <c r="E4" s="65"/>
      <c r="F4" s="64" t="s">
        <v>6</v>
      </c>
      <c r="G4" s="66"/>
      <c r="H4" s="65"/>
      <c r="I4" s="64" t="s">
        <v>8</v>
      </c>
      <c r="J4" s="66"/>
      <c r="K4" s="65"/>
      <c r="L4" s="64" t="s">
        <v>10</v>
      </c>
      <c r="M4" s="66"/>
      <c r="N4" s="65"/>
      <c r="O4" s="64" t="s">
        <v>12</v>
      </c>
      <c r="P4" s="66"/>
      <c r="Q4" s="65"/>
      <c r="R4" s="64" t="s">
        <v>14</v>
      </c>
      <c r="S4" s="66"/>
      <c r="T4" s="65"/>
      <c r="U4" s="64" t="s">
        <v>16</v>
      </c>
      <c r="V4" s="66"/>
      <c r="W4" s="65"/>
      <c r="X4" s="64" t="s">
        <v>18</v>
      </c>
      <c r="Y4" s="66"/>
      <c r="Z4" s="65"/>
      <c r="AA4" s="64" t="s">
        <v>20</v>
      </c>
      <c r="AB4" s="66"/>
      <c r="AC4" s="65"/>
      <c r="AD4" s="64" t="s">
        <v>22</v>
      </c>
      <c r="AE4" s="66"/>
      <c r="AF4" s="66"/>
    </row>
    <row r="5" spans="2:32" x14ac:dyDescent="0.55000000000000004">
      <c r="B5" s="7"/>
      <c r="C5" s="2" t="str">
        <f>第１回集計結果シート!C5</f>
        <v>第１回</v>
      </c>
      <c r="D5" s="2" t="str">
        <f>第２回集計結果シート!D5</f>
        <v>第２回</v>
      </c>
      <c r="E5" s="8" t="s">
        <v>60</v>
      </c>
      <c r="F5" s="2" t="str">
        <f>$C$5</f>
        <v>第１回</v>
      </c>
      <c r="G5" s="2" t="str">
        <f>$D$5</f>
        <v>第２回</v>
      </c>
      <c r="H5" s="2" t="str">
        <f>$E$5</f>
        <v>第３回</v>
      </c>
      <c r="I5" s="2" t="str">
        <f>$C$5</f>
        <v>第１回</v>
      </c>
      <c r="J5" s="2" t="str">
        <f>$D$5</f>
        <v>第２回</v>
      </c>
      <c r="K5" s="2" t="str">
        <f>$E$5</f>
        <v>第３回</v>
      </c>
      <c r="L5" s="2" t="str">
        <f>$C$5</f>
        <v>第１回</v>
      </c>
      <c r="M5" s="2" t="str">
        <f>$D$5</f>
        <v>第２回</v>
      </c>
      <c r="N5" s="2" t="str">
        <f>$E$5</f>
        <v>第３回</v>
      </c>
      <c r="O5" s="2" t="str">
        <f>$C$5</f>
        <v>第１回</v>
      </c>
      <c r="P5" s="2" t="str">
        <f>$D$5</f>
        <v>第２回</v>
      </c>
      <c r="Q5" s="2" t="str">
        <f>$E$5</f>
        <v>第３回</v>
      </c>
      <c r="R5" s="2" t="str">
        <f>$C$5</f>
        <v>第１回</v>
      </c>
      <c r="S5" s="2" t="str">
        <f>$D$5</f>
        <v>第２回</v>
      </c>
      <c r="T5" s="2" t="str">
        <f>$E$5</f>
        <v>第３回</v>
      </c>
      <c r="U5" s="2" t="str">
        <f>$C$5</f>
        <v>第１回</v>
      </c>
      <c r="V5" s="2" t="str">
        <f>$D$5</f>
        <v>第２回</v>
      </c>
      <c r="W5" s="2" t="str">
        <f>$E$5</f>
        <v>第３回</v>
      </c>
      <c r="X5" s="2" t="str">
        <f>$C$5</f>
        <v>第１回</v>
      </c>
      <c r="Y5" s="2" t="str">
        <f>$D$5</f>
        <v>第２回</v>
      </c>
      <c r="Z5" s="2" t="str">
        <f>$E$5</f>
        <v>第３回</v>
      </c>
      <c r="AA5" s="2" t="str">
        <f>$C$5</f>
        <v>第１回</v>
      </c>
      <c r="AB5" s="2" t="str">
        <f>$D$5</f>
        <v>第２回</v>
      </c>
      <c r="AC5" s="2" t="str">
        <f>$E$5</f>
        <v>第３回</v>
      </c>
      <c r="AD5" s="2" t="str">
        <f>$C$5</f>
        <v>第１回</v>
      </c>
      <c r="AE5" s="2" t="str">
        <f>$D$5</f>
        <v>第２回</v>
      </c>
      <c r="AF5" s="2" t="str">
        <f>$E$5</f>
        <v>第３回</v>
      </c>
    </row>
    <row r="6" spans="2:32" x14ac:dyDescent="0.55000000000000004">
      <c r="B6" s="4" t="s">
        <v>0</v>
      </c>
      <c r="C6" s="5" t="e">
        <f>第１回結果貼付シート!C47*100/第１回結果貼付シート!C$51</f>
        <v>#DIV/0!</v>
      </c>
      <c r="D6" s="5" t="e">
        <f>第２回結果貼付シート!C47*100/第２回結果貼付シート!C$51</f>
        <v>#DIV/0!</v>
      </c>
      <c r="E6" s="5" t="e">
        <f>第３回結果貼付シート!C47*100/第３回結果貼付シート!C$51</f>
        <v>#DIV/0!</v>
      </c>
      <c r="F6" s="5" t="e">
        <f>第１回結果貼付シート!D47*100/第１回結果貼付シート!D$51</f>
        <v>#DIV/0!</v>
      </c>
      <c r="G6" s="5" t="e">
        <f>第２回結果貼付シート!D47*100/第２回結果貼付シート!D$51</f>
        <v>#DIV/0!</v>
      </c>
      <c r="H6" s="5" t="e">
        <f>第３回結果貼付シート!D47*100/第３回結果貼付シート!D$51</f>
        <v>#DIV/0!</v>
      </c>
      <c r="I6" s="5" t="e">
        <f>第１回結果貼付シート!E47*100/第１回結果貼付シート!E$51</f>
        <v>#DIV/0!</v>
      </c>
      <c r="J6" s="5" t="e">
        <f>第２回結果貼付シート!E47*100/第２回結果貼付シート!E$51</f>
        <v>#DIV/0!</v>
      </c>
      <c r="K6" s="5" t="e">
        <f>第３回結果貼付シート!E47*100/第３回結果貼付シート!E$51</f>
        <v>#DIV/0!</v>
      </c>
      <c r="L6" s="5" t="e">
        <f>第１回結果貼付シート!F47*100/第１回結果貼付シート!F$51</f>
        <v>#DIV/0!</v>
      </c>
      <c r="M6" s="5" t="e">
        <f>第２回結果貼付シート!F47*100/第２回結果貼付シート!F$51</f>
        <v>#DIV/0!</v>
      </c>
      <c r="N6" s="5" t="e">
        <f>第３回結果貼付シート!F47*100/第３回結果貼付シート!F$51</f>
        <v>#DIV/0!</v>
      </c>
      <c r="O6" s="5" t="e">
        <f>第１回結果貼付シート!G47*100/第１回結果貼付シート!G$51</f>
        <v>#DIV/0!</v>
      </c>
      <c r="P6" s="5" t="e">
        <f>第２回結果貼付シート!G47*100/第２回結果貼付シート!G$51</f>
        <v>#DIV/0!</v>
      </c>
      <c r="Q6" s="5" t="e">
        <f>第３回結果貼付シート!G47*100/第３回結果貼付シート!G$51</f>
        <v>#DIV/0!</v>
      </c>
      <c r="R6" s="5" t="e">
        <f>第１回結果貼付シート!H47*100/第１回結果貼付シート!H$51</f>
        <v>#DIV/0!</v>
      </c>
      <c r="S6" s="5" t="e">
        <f>第２回結果貼付シート!H47*100/第２回結果貼付シート!H$51</f>
        <v>#DIV/0!</v>
      </c>
      <c r="T6" s="5" t="e">
        <f>第３回結果貼付シート!H47*100/第３回結果貼付シート!H$51</f>
        <v>#DIV/0!</v>
      </c>
      <c r="U6" s="5" t="e">
        <f>第１回結果貼付シート!I47*100/第１回結果貼付シート!I$51</f>
        <v>#DIV/0!</v>
      </c>
      <c r="V6" s="5" t="e">
        <f>第２回結果貼付シート!I47*100/第２回結果貼付シート!I$51</f>
        <v>#DIV/0!</v>
      </c>
      <c r="W6" s="5" t="e">
        <f>第３回結果貼付シート!I47*100/第３回結果貼付シート!I$51</f>
        <v>#DIV/0!</v>
      </c>
      <c r="X6" s="5" t="e">
        <f>第１回結果貼付シート!J47*100/第１回結果貼付シート!J$51</f>
        <v>#DIV/0!</v>
      </c>
      <c r="Y6" s="5" t="e">
        <f>第２回結果貼付シート!J47*100/第２回結果貼付シート!J$51</f>
        <v>#DIV/0!</v>
      </c>
      <c r="Z6" s="5" t="e">
        <f>第３回結果貼付シート!J47*100/第３回結果貼付シート!J$51</f>
        <v>#DIV/0!</v>
      </c>
      <c r="AA6" s="5" t="e">
        <f>第１回結果貼付シート!K47*100/第１回結果貼付シート!K$51</f>
        <v>#DIV/0!</v>
      </c>
      <c r="AB6" s="5" t="e">
        <f>第２回結果貼付シート!K47*100/第２回結果貼付シート!K$51</f>
        <v>#DIV/0!</v>
      </c>
      <c r="AC6" s="5" t="e">
        <f>第３回結果貼付シート!K47*100/第３回結果貼付シート!K$51</f>
        <v>#DIV/0!</v>
      </c>
      <c r="AD6" s="5" t="e">
        <f>第１回結果貼付シート!L47*100/第１回結果貼付シート!L$51</f>
        <v>#DIV/0!</v>
      </c>
      <c r="AE6" s="5" t="e">
        <f>第２回結果貼付シート!L47*100/第２回結果貼付シート!L$51</f>
        <v>#DIV/0!</v>
      </c>
      <c r="AF6" s="5" t="e">
        <f>第３回結果貼付シート!L47*100/第３回結果貼付シート!L$51</f>
        <v>#DIV/0!</v>
      </c>
    </row>
    <row r="7" spans="2:32" x14ac:dyDescent="0.55000000000000004">
      <c r="B7" s="4" t="s">
        <v>1</v>
      </c>
      <c r="C7" s="5" t="e">
        <f>第１回結果貼付シート!C48*100/第１回結果貼付シート!C$51</f>
        <v>#DIV/0!</v>
      </c>
      <c r="D7" s="5" t="e">
        <f>第２回結果貼付シート!C48*100/第２回結果貼付シート!C$51</f>
        <v>#DIV/0!</v>
      </c>
      <c r="E7" s="5" t="e">
        <f>第３回結果貼付シート!C48*100/第３回結果貼付シート!C$51</f>
        <v>#DIV/0!</v>
      </c>
      <c r="F7" s="5" t="e">
        <f>第１回結果貼付シート!D48*100/第１回結果貼付シート!D$51</f>
        <v>#DIV/0!</v>
      </c>
      <c r="G7" s="5" t="e">
        <f>第２回結果貼付シート!D48*100/第２回結果貼付シート!D$51</f>
        <v>#DIV/0!</v>
      </c>
      <c r="H7" s="5" t="e">
        <f>第３回結果貼付シート!D48*100/第３回結果貼付シート!D$51</f>
        <v>#DIV/0!</v>
      </c>
      <c r="I7" s="5" t="e">
        <f>第１回結果貼付シート!E48*100/第１回結果貼付シート!E$51</f>
        <v>#DIV/0!</v>
      </c>
      <c r="J7" s="5" t="e">
        <f>第２回結果貼付シート!E48*100/第２回結果貼付シート!E$51</f>
        <v>#DIV/0!</v>
      </c>
      <c r="K7" s="5" t="e">
        <f>第３回結果貼付シート!E48*100/第３回結果貼付シート!E$51</f>
        <v>#DIV/0!</v>
      </c>
      <c r="L7" s="5" t="e">
        <f>第１回結果貼付シート!F48*100/第１回結果貼付シート!F$51</f>
        <v>#DIV/0!</v>
      </c>
      <c r="M7" s="5" t="e">
        <f>第２回結果貼付シート!F48*100/第２回結果貼付シート!F$51</f>
        <v>#DIV/0!</v>
      </c>
      <c r="N7" s="5" t="e">
        <f>第３回結果貼付シート!F48*100/第３回結果貼付シート!F$51</f>
        <v>#DIV/0!</v>
      </c>
      <c r="O7" s="5" t="e">
        <f>第１回結果貼付シート!G48*100/第１回結果貼付シート!G$51</f>
        <v>#DIV/0!</v>
      </c>
      <c r="P7" s="5" t="e">
        <f>第２回結果貼付シート!G48*100/第２回結果貼付シート!G$51</f>
        <v>#DIV/0!</v>
      </c>
      <c r="Q7" s="5" t="e">
        <f>第３回結果貼付シート!G48*100/第３回結果貼付シート!G$51</f>
        <v>#DIV/0!</v>
      </c>
      <c r="R7" s="5" t="e">
        <f>第１回結果貼付シート!H48*100/第１回結果貼付シート!H$51</f>
        <v>#DIV/0!</v>
      </c>
      <c r="S7" s="5" t="e">
        <f>第２回結果貼付シート!H48*100/第２回結果貼付シート!H$51</f>
        <v>#DIV/0!</v>
      </c>
      <c r="T7" s="5" t="e">
        <f>第３回結果貼付シート!H48*100/第３回結果貼付シート!H$51</f>
        <v>#DIV/0!</v>
      </c>
      <c r="U7" s="5" t="e">
        <f>第１回結果貼付シート!I48*100/第１回結果貼付シート!I$51</f>
        <v>#DIV/0!</v>
      </c>
      <c r="V7" s="5" t="e">
        <f>第２回結果貼付シート!I48*100/第２回結果貼付シート!I$51</f>
        <v>#DIV/0!</v>
      </c>
      <c r="W7" s="5" t="e">
        <f>第３回結果貼付シート!I48*100/第３回結果貼付シート!I$51</f>
        <v>#DIV/0!</v>
      </c>
      <c r="X7" s="5" t="e">
        <f>第１回結果貼付シート!J48*100/第１回結果貼付シート!J$51</f>
        <v>#DIV/0!</v>
      </c>
      <c r="Y7" s="5" t="e">
        <f>第２回結果貼付シート!J48*100/第２回結果貼付シート!J$51</f>
        <v>#DIV/0!</v>
      </c>
      <c r="Z7" s="5" t="e">
        <f>第３回結果貼付シート!J48*100/第３回結果貼付シート!J$51</f>
        <v>#DIV/0!</v>
      </c>
      <c r="AA7" s="5" t="e">
        <f>第１回結果貼付シート!K48*100/第１回結果貼付シート!K$51</f>
        <v>#DIV/0!</v>
      </c>
      <c r="AB7" s="5" t="e">
        <f>第２回結果貼付シート!K48*100/第２回結果貼付シート!K$51</f>
        <v>#DIV/0!</v>
      </c>
      <c r="AC7" s="5" t="e">
        <f>第３回結果貼付シート!K48*100/第３回結果貼付シート!K$51</f>
        <v>#DIV/0!</v>
      </c>
      <c r="AD7" s="5" t="e">
        <f>第１回結果貼付シート!L48*100/第１回結果貼付シート!L$51</f>
        <v>#DIV/0!</v>
      </c>
      <c r="AE7" s="5" t="e">
        <f>第２回結果貼付シート!L48*100/第２回結果貼付シート!L$51</f>
        <v>#DIV/0!</v>
      </c>
      <c r="AF7" s="5" t="e">
        <f>第３回結果貼付シート!L48*100/第３回結果貼付シート!L$51</f>
        <v>#DIV/0!</v>
      </c>
    </row>
    <row r="8" spans="2:32" x14ac:dyDescent="0.55000000000000004">
      <c r="B8" s="4" t="s">
        <v>2</v>
      </c>
      <c r="C8" s="5" t="e">
        <f>第１回結果貼付シート!C49*100/第１回結果貼付シート!C$51</f>
        <v>#DIV/0!</v>
      </c>
      <c r="D8" s="5" t="e">
        <f>第２回結果貼付シート!C49*100/第２回結果貼付シート!C$51</f>
        <v>#DIV/0!</v>
      </c>
      <c r="E8" s="5" t="e">
        <f>第３回結果貼付シート!C49*100/第３回結果貼付シート!C$51</f>
        <v>#DIV/0!</v>
      </c>
      <c r="F8" s="5" t="e">
        <f>第１回結果貼付シート!D49*100/第１回結果貼付シート!D$51</f>
        <v>#DIV/0!</v>
      </c>
      <c r="G8" s="5" t="e">
        <f>第２回結果貼付シート!D49*100/第２回結果貼付シート!D$51</f>
        <v>#DIV/0!</v>
      </c>
      <c r="H8" s="5" t="e">
        <f>第３回結果貼付シート!D49*100/第３回結果貼付シート!D$51</f>
        <v>#DIV/0!</v>
      </c>
      <c r="I8" s="5" t="e">
        <f>第１回結果貼付シート!E49*100/第１回結果貼付シート!E$51</f>
        <v>#DIV/0!</v>
      </c>
      <c r="J8" s="5" t="e">
        <f>第２回結果貼付シート!E49*100/第２回結果貼付シート!E$51</f>
        <v>#DIV/0!</v>
      </c>
      <c r="K8" s="5" t="e">
        <f>第３回結果貼付シート!E49*100/第３回結果貼付シート!E$51</f>
        <v>#DIV/0!</v>
      </c>
      <c r="L8" s="5" t="e">
        <f>第１回結果貼付シート!F49*100/第１回結果貼付シート!F$51</f>
        <v>#DIV/0!</v>
      </c>
      <c r="M8" s="5" t="e">
        <f>第２回結果貼付シート!F49*100/第２回結果貼付シート!F$51</f>
        <v>#DIV/0!</v>
      </c>
      <c r="N8" s="5" t="e">
        <f>第３回結果貼付シート!F49*100/第３回結果貼付シート!F$51</f>
        <v>#DIV/0!</v>
      </c>
      <c r="O8" s="5" t="e">
        <f>第１回結果貼付シート!G49*100/第１回結果貼付シート!G$51</f>
        <v>#DIV/0!</v>
      </c>
      <c r="P8" s="5" t="e">
        <f>第２回結果貼付シート!G49*100/第２回結果貼付シート!G$51</f>
        <v>#DIV/0!</v>
      </c>
      <c r="Q8" s="5" t="e">
        <f>第３回結果貼付シート!G49*100/第３回結果貼付シート!G$51</f>
        <v>#DIV/0!</v>
      </c>
      <c r="R8" s="5" t="e">
        <f>第１回結果貼付シート!H49*100/第１回結果貼付シート!H$51</f>
        <v>#DIV/0!</v>
      </c>
      <c r="S8" s="5" t="e">
        <f>第２回結果貼付シート!H49*100/第２回結果貼付シート!H$51</f>
        <v>#DIV/0!</v>
      </c>
      <c r="T8" s="5" t="e">
        <f>第３回結果貼付シート!H49*100/第３回結果貼付シート!H$51</f>
        <v>#DIV/0!</v>
      </c>
      <c r="U8" s="5" t="e">
        <f>第１回結果貼付シート!I49*100/第１回結果貼付シート!I$51</f>
        <v>#DIV/0!</v>
      </c>
      <c r="V8" s="5" t="e">
        <f>第２回結果貼付シート!I49*100/第２回結果貼付シート!I$51</f>
        <v>#DIV/0!</v>
      </c>
      <c r="W8" s="5" t="e">
        <f>第３回結果貼付シート!I49*100/第３回結果貼付シート!I$51</f>
        <v>#DIV/0!</v>
      </c>
      <c r="X8" s="5" t="e">
        <f>第１回結果貼付シート!J49*100/第１回結果貼付シート!J$51</f>
        <v>#DIV/0!</v>
      </c>
      <c r="Y8" s="5" t="e">
        <f>第２回結果貼付シート!J49*100/第２回結果貼付シート!J$51</f>
        <v>#DIV/0!</v>
      </c>
      <c r="Z8" s="5" t="e">
        <f>第３回結果貼付シート!J49*100/第３回結果貼付シート!J$51</f>
        <v>#DIV/0!</v>
      </c>
      <c r="AA8" s="5" t="e">
        <f>第１回結果貼付シート!K49*100/第１回結果貼付シート!K$51</f>
        <v>#DIV/0!</v>
      </c>
      <c r="AB8" s="5" t="e">
        <f>第２回結果貼付シート!K49*100/第２回結果貼付シート!K$51</f>
        <v>#DIV/0!</v>
      </c>
      <c r="AC8" s="5" t="e">
        <f>第３回結果貼付シート!K49*100/第３回結果貼付シート!K$51</f>
        <v>#DIV/0!</v>
      </c>
      <c r="AD8" s="5" t="e">
        <f>第１回結果貼付シート!L49*100/第１回結果貼付シート!L$51</f>
        <v>#DIV/0!</v>
      </c>
      <c r="AE8" s="5" t="e">
        <f>第２回結果貼付シート!L49*100/第２回結果貼付シート!L$51</f>
        <v>#DIV/0!</v>
      </c>
      <c r="AF8" s="5" t="e">
        <f>第３回結果貼付シート!L49*100/第３回結果貼付シート!L$51</f>
        <v>#DIV/0!</v>
      </c>
    </row>
    <row r="9" spans="2:32" x14ac:dyDescent="0.55000000000000004">
      <c r="B9" s="4" t="s">
        <v>3</v>
      </c>
      <c r="C9" s="5" t="e">
        <f>第１回結果貼付シート!C50*100/第１回結果貼付シート!C$51</f>
        <v>#DIV/0!</v>
      </c>
      <c r="D9" s="5" t="e">
        <f>第２回結果貼付シート!C50*100/第２回結果貼付シート!C$51</f>
        <v>#DIV/0!</v>
      </c>
      <c r="E9" s="5" t="e">
        <f>第３回結果貼付シート!C50*100/第３回結果貼付シート!C$51</f>
        <v>#DIV/0!</v>
      </c>
      <c r="F9" s="5" t="e">
        <f>第１回結果貼付シート!D50*100/第１回結果貼付シート!D$51</f>
        <v>#DIV/0!</v>
      </c>
      <c r="G9" s="5" t="e">
        <f>第２回結果貼付シート!D50*100/第２回結果貼付シート!D$51</f>
        <v>#DIV/0!</v>
      </c>
      <c r="H9" s="5" t="e">
        <f>第３回結果貼付シート!D50*100/第３回結果貼付シート!D$51</f>
        <v>#DIV/0!</v>
      </c>
      <c r="I9" s="5" t="e">
        <f>第１回結果貼付シート!E50*100/第１回結果貼付シート!E$51</f>
        <v>#DIV/0!</v>
      </c>
      <c r="J9" s="5" t="e">
        <f>第２回結果貼付シート!E50*100/第２回結果貼付シート!E$51</f>
        <v>#DIV/0!</v>
      </c>
      <c r="K9" s="5" t="e">
        <f>第３回結果貼付シート!E50*100/第３回結果貼付シート!E$51</f>
        <v>#DIV/0!</v>
      </c>
      <c r="L9" s="5" t="e">
        <f>第１回結果貼付シート!F50*100/第１回結果貼付シート!F$51</f>
        <v>#DIV/0!</v>
      </c>
      <c r="M9" s="5" t="e">
        <f>第２回結果貼付シート!F50*100/第２回結果貼付シート!F$51</f>
        <v>#DIV/0!</v>
      </c>
      <c r="N9" s="5" t="e">
        <f>第３回結果貼付シート!F50*100/第３回結果貼付シート!F$51</f>
        <v>#DIV/0!</v>
      </c>
      <c r="O9" s="5" t="e">
        <f>第１回結果貼付シート!G50*100/第１回結果貼付シート!G$51</f>
        <v>#DIV/0!</v>
      </c>
      <c r="P9" s="5" t="e">
        <f>第２回結果貼付シート!G50*100/第２回結果貼付シート!G$51</f>
        <v>#DIV/0!</v>
      </c>
      <c r="Q9" s="5" t="e">
        <f>第３回結果貼付シート!G50*100/第３回結果貼付シート!G$51</f>
        <v>#DIV/0!</v>
      </c>
      <c r="R9" s="5" t="e">
        <f>第１回結果貼付シート!H50*100/第１回結果貼付シート!H$51</f>
        <v>#DIV/0!</v>
      </c>
      <c r="S9" s="5" t="e">
        <f>第２回結果貼付シート!H50*100/第２回結果貼付シート!H$51</f>
        <v>#DIV/0!</v>
      </c>
      <c r="T9" s="5" t="e">
        <f>第３回結果貼付シート!H50*100/第３回結果貼付シート!H$51</f>
        <v>#DIV/0!</v>
      </c>
      <c r="U9" s="5" t="e">
        <f>第１回結果貼付シート!I50*100/第１回結果貼付シート!I$51</f>
        <v>#DIV/0!</v>
      </c>
      <c r="V9" s="5" t="e">
        <f>第２回結果貼付シート!I50*100/第２回結果貼付シート!I$51</f>
        <v>#DIV/0!</v>
      </c>
      <c r="W9" s="5" t="e">
        <f>第３回結果貼付シート!I50*100/第３回結果貼付シート!I$51</f>
        <v>#DIV/0!</v>
      </c>
      <c r="X9" s="5" t="e">
        <f>第１回結果貼付シート!J50*100/第１回結果貼付シート!J$51</f>
        <v>#DIV/0!</v>
      </c>
      <c r="Y9" s="5" t="e">
        <f>第２回結果貼付シート!J50*100/第２回結果貼付シート!J$51</f>
        <v>#DIV/0!</v>
      </c>
      <c r="Z9" s="5" t="e">
        <f>第３回結果貼付シート!J50*100/第３回結果貼付シート!J$51</f>
        <v>#DIV/0!</v>
      </c>
      <c r="AA9" s="5" t="e">
        <f>第１回結果貼付シート!K50*100/第１回結果貼付シート!K$51</f>
        <v>#DIV/0!</v>
      </c>
      <c r="AB9" s="5" t="e">
        <f>第２回結果貼付シート!K50*100/第２回結果貼付シート!K$51</f>
        <v>#DIV/0!</v>
      </c>
      <c r="AC9" s="5" t="e">
        <f>第３回結果貼付シート!K50*100/第３回結果貼付シート!K$51</f>
        <v>#DIV/0!</v>
      </c>
      <c r="AD9" s="5" t="e">
        <f>第１回結果貼付シート!L50*100/第１回結果貼付シート!L$51</f>
        <v>#DIV/0!</v>
      </c>
      <c r="AE9" s="5" t="e">
        <f>第２回結果貼付シート!L50*100/第２回結果貼付シート!L$51</f>
        <v>#DIV/0!</v>
      </c>
      <c r="AF9" s="5" t="e">
        <f>第３回結果貼付シート!L50*100/第３回結果貼付シート!L$51</f>
        <v>#DIV/0!</v>
      </c>
    </row>
    <row r="11" spans="2:32" ht="18.5" thickBot="1" x14ac:dyDescent="0.6"/>
    <row r="12" spans="2:32" ht="37.5" customHeight="1" thickBot="1" x14ac:dyDescent="0.6">
      <c r="B12" s="6"/>
      <c r="C12" s="67" t="str">
        <f>第１回集計結果シート!C12</f>
        <v xml:space="preserve"> 授業力アップデートシート 　集計結果</v>
      </c>
      <c r="D12" s="68"/>
      <c r="E12" s="68"/>
      <c r="F12" s="68"/>
      <c r="G12" s="68"/>
      <c r="H12" s="68"/>
      <c r="I12" s="68"/>
      <c r="J12" s="68"/>
      <c r="K12" s="68"/>
      <c r="L12" s="68"/>
      <c r="M12" s="68" t="str">
        <f>E5</f>
        <v>第３回</v>
      </c>
      <c r="N12" s="69"/>
      <c r="O12" s="6"/>
    </row>
    <row r="13" spans="2:32" x14ac:dyDescent="0.55000000000000004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2:32" x14ac:dyDescent="0.55000000000000004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2:32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32" x14ac:dyDescent="0.55000000000000004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2:15" x14ac:dyDescent="0.55000000000000004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2:15" x14ac:dyDescent="0.55000000000000004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2:15" x14ac:dyDescent="0.55000000000000004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2:15" x14ac:dyDescent="0.55000000000000004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2:15" x14ac:dyDescent="0.55000000000000004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2:15" x14ac:dyDescent="0.55000000000000004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2:15" x14ac:dyDescent="0.55000000000000004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2:15" x14ac:dyDescent="0.55000000000000004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2:15" x14ac:dyDescent="0.55000000000000004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2:15" x14ac:dyDescent="0.55000000000000004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x14ac:dyDescent="0.55000000000000004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2:15" x14ac:dyDescent="0.55000000000000004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15" x14ac:dyDescent="0.55000000000000004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2:15" x14ac:dyDescent="0.55000000000000004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2:15" x14ac:dyDescent="0.55000000000000004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2:15" x14ac:dyDescent="0.55000000000000004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2:15" x14ac:dyDescent="0.55000000000000004"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2:15" x14ac:dyDescent="0.55000000000000004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 spans="2:15" x14ac:dyDescent="0.55000000000000004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 spans="2:15" x14ac:dyDescent="0.55000000000000004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 spans="2:15" x14ac:dyDescent="0.55000000000000004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 spans="2:15" x14ac:dyDescent="0.55000000000000004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x14ac:dyDescent="0.55000000000000004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x14ac:dyDescent="0.55000000000000004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x14ac:dyDescent="0.55000000000000004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x14ac:dyDescent="0.55000000000000004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5" x14ac:dyDescent="0.55000000000000004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5" x14ac:dyDescent="0.55000000000000004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5" x14ac:dyDescent="0.55000000000000004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5" x14ac:dyDescent="0.55000000000000004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5" x14ac:dyDescent="0.55000000000000004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5" x14ac:dyDescent="0.55000000000000004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x14ac:dyDescent="0.55000000000000004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5" x14ac:dyDescent="0.55000000000000004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2:15" x14ac:dyDescent="0.55000000000000004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2:15" x14ac:dyDescent="0.55000000000000004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2:15" x14ac:dyDescent="0.55000000000000004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2:15" x14ac:dyDescent="0.55000000000000004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2:15" x14ac:dyDescent="0.55000000000000004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2:15" x14ac:dyDescent="0.55000000000000004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2:15" x14ac:dyDescent="0.55000000000000004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2:15" x14ac:dyDescent="0.55000000000000004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2:15" x14ac:dyDescent="0.55000000000000004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2:15" x14ac:dyDescent="0.55000000000000004">
      <c r="B60" s="37" t="str">
        <f>E5</f>
        <v>第３回</v>
      </c>
      <c r="C60" s="38" t="s">
        <v>76</v>
      </c>
      <c r="D60" s="6"/>
      <c r="E60" s="6"/>
      <c r="F60" s="6"/>
      <c r="G60" s="6"/>
      <c r="H60" s="6"/>
      <c r="I60" s="39"/>
      <c r="J60" s="6"/>
      <c r="K60" s="6"/>
      <c r="L60" s="6"/>
      <c r="M60" s="6"/>
      <c r="N60" s="6"/>
      <c r="O60" s="6"/>
    </row>
    <row r="61" spans="2:15" x14ac:dyDescent="0.55000000000000004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2:15" x14ac:dyDescent="0.55000000000000004"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2:15" x14ac:dyDescent="0.55000000000000004"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2:15" x14ac:dyDescent="0.55000000000000004"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2:15" x14ac:dyDescent="0.55000000000000004"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2:15" x14ac:dyDescent="0.55000000000000004"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2:15" x14ac:dyDescent="0.55000000000000004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2:15" x14ac:dyDescent="0.55000000000000004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2:15" x14ac:dyDescent="0.55000000000000004"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2:15" x14ac:dyDescent="0.55000000000000004"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2:15" x14ac:dyDescent="0.55000000000000004"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2:15" x14ac:dyDescent="0.55000000000000004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2:15" x14ac:dyDescent="0.55000000000000004">
      <c r="B73" s="35" t="str">
        <f>D5</f>
        <v>第２回</v>
      </c>
      <c r="C73" s="59" t="s">
        <v>23</v>
      </c>
      <c r="D73" s="59"/>
      <c r="E73" s="59"/>
      <c r="F73" s="59"/>
      <c r="G73" s="60"/>
      <c r="H73" s="35" t="str">
        <f>E5</f>
        <v>第３回</v>
      </c>
      <c r="I73" s="59" t="s">
        <v>79</v>
      </c>
      <c r="J73" s="59"/>
      <c r="K73" s="59"/>
      <c r="L73" s="59"/>
      <c r="M73" s="59"/>
      <c r="N73" s="59"/>
      <c r="O73" s="60"/>
    </row>
    <row r="74" spans="2:15" ht="90" customHeight="1" x14ac:dyDescent="0.55000000000000004">
      <c r="B74" s="61" t="str">
        <f>IF(第３回結果貼付シート!M5="","",第３回結果貼付シート!M5)</f>
        <v/>
      </c>
      <c r="C74" s="62"/>
      <c r="D74" s="62"/>
      <c r="E74" s="62"/>
      <c r="F74" s="62"/>
      <c r="G74" s="63"/>
      <c r="H74" s="56" t="str">
        <f>IF(第３回結果貼付シート!N5="","",第３回結果貼付シート!N5)</f>
        <v/>
      </c>
      <c r="I74" s="57"/>
      <c r="J74" s="58"/>
      <c r="K74" s="54" t="str">
        <f>IF(第３回結果貼付シート!O5="","",第３回結果貼付シート!O5)</f>
        <v/>
      </c>
      <c r="L74" s="54"/>
      <c r="M74" s="54"/>
      <c r="N74" s="54"/>
      <c r="O74" s="55"/>
    </row>
    <row r="75" spans="2:15" ht="159" customHeight="1" x14ac:dyDescent="0.55000000000000004">
      <c r="B75" s="61" t="str">
        <f>IF(第３回結果貼付シート!M6="","",第３回結果貼付シート!M6)</f>
        <v/>
      </c>
      <c r="C75" s="62"/>
      <c r="D75" s="62"/>
      <c r="E75" s="62"/>
      <c r="F75" s="62"/>
      <c r="G75" s="63"/>
      <c r="H75" s="56" t="str">
        <f>IF(第３回結果貼付シート!N6="","",第３回結果貼付シート!N6)</f>
        <v/>
      </c>
      <c r="I75" s="57"/>
      <c r="J75" s="58"/>
      <c r="K75" s="54" t="str">
        <f>IF(第３回結果貼付シート!O6="","",第３回結果貼付シート!O6)</f>
        <v/>
      </c>
      <c r="L75" s="54"/>
      <c r="M75" s="54"/>
      <c r="N75" s="54"/>
      <c r="O75" s="55"/>
    </row>
    <row r="76" spans="2:15" ht="90" customHeight="1" x14ac:dyDescent="0.55000000000000004">
      <c r="B76" s="61" t="str">
        <f>IF(第３回結果貼付シート!M7="","",第３回結果貼付シート!M7)</f>
        <v/>
      </c>
      <c r="C76" s="62"/>
      <c r="D76" s="62"/>
      <c r="E76" s="62"/>
      <c r="F76" s="62"/>
      <c r="G76" s="63"/>
      <c r="H76" s="56" t="str">
        <f>IF(第３回結果貼付シート!N7="","",第３回結果貼付シート!N7)</f>
        <v/>
      </c>
      <c r="I76" s="57"/>
      <c r="J76" s="58"/>
      <c r="K76" s="54" t="str">
        <f>IF(第３回結果貼付シート!O7="","",第３回結果貼付シート!O7)</f>
        <v/>
      </c>
      <c r="L76" s="54"/>
      <c r="M76" s="54"/>
      <c r="N76" s="54"/>
      <c r="O76" s="55"/>
    </row>
    <row r="77" spans="2:15" ht="90" customHeight="1" x14ac:dyDescent="0.55000000000000004">
      <c r="B77" s="61" t="str">
        <f>IF(第３回結果貼付シート!M8="","",第３回結果貼付シート!M8)</f>
        <v/>
      </c>
      <c r="C77" s="62"/>
      <c r="D77" s="62"/>
      <c r="E77" s="62"/>
      <c r="F77" s="62"/>
      <c r="G77" s="63"/>
      <c r="H77" s="56" t="str">
        <f>IF(第３回結果貼付シート!N8="","",第３回結果貼付シート!N8)</f>
        <v/>
      </c>
      <c r="I77" s="57"/>
      <c r="J77" s="58"/>
      <c r="K77" s="54" t="str">
        <f>IF(第３回結果貼付シート!O8="","",第３回結果貼付シート!O8)</f>
        <v/>
      </c>
      <c r="L77" s="54"/>
      <c r="M77" s="54"/>
      <c r="N77" s="54"/>
      <c r="O77" s="55"/>
    </row>
    <row r="78" spans="2:15" ht="90" customHeight="1" x14ac:dyDescent="0.55000000000000004">
      <c r="B78" s="61" t="str">
        <f>IF(第３回結果貼付シート!M9="","",第３回結果貼付シート!M9)</f>
        <v/>
      </c>
      <c r="C78" s="62"/>
      <c r="D78" s="62"/>
      <c r="E78" s="62"/>
      <c r="F78" s="62"/>
      <c r="G78" s="63"/>
      <c r="H78" s="56" t="str">
        <f>IF(第３回結果貼付シート!N9="","",第３回結果貼付シート!N9)</f>
        <v/>
      </c>
      <c r="I78" s="57"/>
      <c r="J78" s="58"/>
      <c r="K78" s="54" t="str">
        <f>IF(第３回結果貼付シート!O9="","",第３回結果貼付シート!O9)</f>
        <v/>
      </c>
      <c r="L78" s="54"/>
      <c r="M78" s="54"/>
      <c r="N78" s="54"/>
      <c r="O78" s="55"/>
    </row>
    <row r="79" spans="2:15" ht="90" customHeight="1" x14ac:dyDescent="0.55000000000000004">
      <c r="B79" s="61" t="str">
        <f>IF(第３回結果貼付シート!M10="","",第３回結果貼付シート!M10)</f>
        <v/>
      </c>
      <c r="C79" s="62"/>
      <c r="D79" s="62"/>
      <c r="E79" s="62"/>
      <c r="F79" s="62"/>
      <c r="G79" s="63"/>
      <c r="H79" s="56" t="str">
        <f>IF(第３回結果貼付シート!N10="","",第３回結果貼付シート!N10)</f>
        <v/>
      </c>
      <c r="I79" s="57"/>
      <c r="J79" s="58"/>
      <c r="K79" s="54" t="str">
        <f>IF(第３回結果貼付シート!O10="","",第３回結果貼付シート!O10)</f>
        <v/>
      </c>
      <c r="L79" s="54"/>
      <c r="M79" s="54"/>
      <c r="N79" s="54"/>
      <c r="O79" s="55"/>
    </row>
    <row r="80" spans="2:15" ht="90" customHeight="1" x14ac:dyDescent="0.55000000000000004">
      <c r="B80" s="61" t="str">
        <f>IF(第３回結果貼付シート!M11="","",第３回結果貼付シート!M11)</f>
        <v/>
      </c>
      <c r="C80" s="62"/>
      <c r="D80" s="62"/>
      <c r="E80" s="62"/>
      <c r="F80" s="62"/>
      <c r="G80" s="63"/>
      <c r="H80" s="56" t="str">
        <f>IF(第３回結果貼付シート!N11="","",第３回結果貼付シート!N11)</f>
        <v/>
      </c>
      <c r="I80" s="57"/>
      <c r="J80" s="58"/>
      <c r="K80" s="54" t="str">
        <f>IF(第３回結果貼付シート!O11="","",第３回結果貼付シート!O11)</f>
        <v/>
      </c>
      <c r="L80" s="54"/>
      <c r="M80" s="54"/>
      <c r="N80" s="54"/>
      <c r="O80" s="55"/>
    </row>
    <row r="81" spans="2:15" ht="90" customHeight="1" x14ac:dyDescent="0.55000000000000004">
      <c r="B81" s="61" t="str">
        <f>IF(第３回結果貼付シート!M12="","",第３回結果貼付シート!M12)</f>
        <v/>
      </c>
      <c r="C81" s="62"/>
      <c r="D81" s="62"/>
      <c r="E81" s="62"/>
      <c r="F81" s="62"/>
      <c r="G81" s="63"/>
      <c r="H81" s="56" t="str">
        <f>IF(第３回結果貼付シート!N12="","",第３回結果貼付シート!N12)</f>
        <v/>
      </c>
      <c r="I81" s="57"/>
      <c r="J81" s="58"/>
      <c r="K81" s="54" t="str">
        <f>IF(第３回結果貼付シート!O12="","",第３回結果貼付シート!O12)</f>
        <v/>
      </c>
      <c r="L81" s="54"/>
      <c r="M81" s="54"/>
      <c r="N81" s="54"/>
      <c r="O81" s="55"/>
    </row>
    <row r="82" spans="2:15" ht="90" customHeight="1" x14ac:dyDescent="0.55000000000000004">
      <c r="B82" s="61" t="str">
        <f>IF(第３回結果貼付シート!M13="","",第３回結果貼付シート!M13)</f>
        <v/>
      </c>
      <c r="C82" s="62"/>
      <c r="D82" s="62"/>
      <c r="E82" s="62"/>
      <c r="F82" s="62"/>
      <c r="G82" s="63"/>
      <c r="H82" s="56" t="str">
        <f>IF(第３回結果貼付シート!N13="","",第３回結果貼付シート!N13)</f>
        <v/>
      </c>
      <c r="I82" s="57"/>
      <c r="J82" s="58"/>
      <c r="K82" s="54" t="str">
        <f>IF(第３回結果貼付シート!O13="","",第３回結果貼付シート!O13)</f>
        <v/>
      </c>
      <c r="L82" s="54"/>
      <c r="M82" s="54"/>
      <c r="N82" s="54"/>
      <c r="O82" s="55"/>
    </row>
    <row r="83" spans="2:15" ht="90" customHeight="1" x14ac:dyDescent="0.55000000000000004">
      <c r="B83" s="61" t="str">
        <f>IF(第３回結果貼付シート!M14="","",第３回結果貼付シート!M14)</f>
        <v/>
      </c>
      <c r="C83" s="62"/>
      <c r="D83" s="62"/>
      <c r="E83" s="62"/>
      <c r="F83" s="62"/>
      <c r="G83" s="63"/>
      <c r="H83" s="56" t="str">
        <f>IF(第３回結果貼付シート!N14="","",第３回結果貼付シート!N14)</f>
        <v/>
      </c>
      <c r="I83" s="57"/>
      <c r="J83" s="58"/>
      <c r="K83" s="54" t="str">
        <f>IF(第３回結果貼付シート!O14="","",第３回結果貼付シート!O14)</f>
        <v/>
      </c>
      <c r="L83" s="54"/>
      <c r="M83" s="54"/>
      <c r="N83" s="54"/>
      <c r="O83" s="55"/>
    </row>
    <row r="84" spans="2:15" ht="90" customHeight="1" x14ac:dyDescent="0.55000000000000004">
      <c r="B84" s="61" t="str">
        <f>IF(第３回結果貼付シート!M15="","",第３回結果貼付シート!M15)</f>
        <v/>
      </c>
      <c r="C84" s="62"/>
      <c r="D84" s="62"/>
      <c r="E84" s="62"/>
      <c r="F84" s="62"/>
      <c r="G84" s="63"/>
      <c r="H84" s="56" t="str">
        <f>IF(第３回結果貼付シート!N15="","",第３回結果貼付シート!N15)</f>
        <v/>
      </c>
      <c r="I84" s="57"/>
      <c r="J84" s="58"/>
      <c r="K84" s="54" t="str">
        <f>IF(第３回結果貼付シート!O15="","",第３回結果貼付シート!O15)</f>
        <v/>
      </c>
      <c r="L84" s="54"/>
      <c r="M84" s="54"/>
      <c r="N84" s="54"/>
      <c r="O84" s="55"/>
    </row>
    <row r="85" spans="2:15" ht="126" customHeight="1" x14ac:dyDescent="0.55000000000000004">
      <c r="B85" s="61" t="str">
        <f>IF(第３回結果貼付シート!M16="","",第３回結果貼付シート!M16)</f>
        <v/>
      </c>
      <c r="C85" s="62"/>
      <c r="D85" s="62"/>
      <c r="E85" s="62"/>
      <c r="F85" s="62"/>
      <c r="G85" s="63"/>
      <c r="H85" s="56" t="str">
        <f>IF(第３回結果貼付シート!N16="","",第３回結果貼付シート!N16)</f>
        <v/>
      </c>
      <c r="I85" s="57"/>
      <c r="J85" s="58"/>
      <c r="K85" s="54" t="str">
        <f>IF(第３回結果貼付シート!O16="","",第３回結果貼付シート!O16)</f>
        <v/>
      </c>
      <c r="L85" s="54"/>
      <c r="M85" s="54"/>
      <c r="N85" s="54"/>
      <c r="O85" s="55"/>
    </row>
    <row r="86" spans="2:15" ht="90" customHeight="1" x14ac:dyDescent="0.55000000000000004">
      <c r="B86" s="61" t="str">
        <f>IF(第３回結果貼付シート!M17="","",第３回結果貼付シート!M17)</f>
        <v/>
      </c>
      <c r="C86" s="62"/>
      <c r="D86" s="62"/>
      <c r="E86" s="62"/>
      <c r="F86" s="62"/>
      <c r="G86" s="63"/>
      <c r="H86" s="56" t="str">
        <f>IF(第３回結果貼付シート!N17="","",第３回結果貼付シート!N17)</f>
        <v/>
      </c>
      <c r="I86" s="57"/>
      <c r="J86" s="58"/>
      <c r="K86" s="54" t="str">
        <f>IF(第３回結果貼付シート!O17="","",第３回結果貼付シート!O17)</f>
        <v/>
      </c>
      <c r="L86" s="54"/>
      <c r="M86" s="54"/>
      <c r="N86" s="54"/>
      <c r="O86" s="55"/>
    </row>
    <row r="87" spans="2:15" ht="90" customHeight="1" x14ac:dyDescent="0.55000000000000004">
      <c r="B87" s="61" t="str">
        <f>IF(第３回結果貼付シート!M18="","",第３回結果貼付シート!M18)</f>
        <v/>
      </c>
      <c r="C87" s="62"/>
      <c r="D87" s="62"/>
      <c r="E87" s="62"/>
      <c r="F87" s="62"/>
      <c r="G87" s="63"/>
      <c r="H87" s="56" t="str">
        <f>IF(第３回結果貼付シート!N18="","",第３回結果貼付シート!N18)</f>
        <v/>
      </c>
      <c r="I87" s="57"/>
      <c r="J87" s="58"/>
      <c r="K87" s="54" t="str">
        <f>IF(第３回結果貼付シート!O18="","",第３回結果貼付シート!O18)</f>
        <v/>
      </c>
      <c r="L87" s="54"/>
      <c r="M87" s="54"/>
      <c r="N87" s="54"/>
      <c r="O87" s="55"/>
    </row>
    <row r="88" spans="2:15" ht="90" customHeight="1" x14ac:dyDescent="0.55000000000000004">
      <c r="B88" s="61" t="str">
        <f>IF(第３回結果貼付シート!M19="","",第３回結果貼付シート!M19)</f>
        <v/>
      </c>
      <c r="C88" s="62"/>
      <c r="D88" s="62"/>
      <c r="E88" s="62"/>
      <c r="F88" s="62"/>
      <c r="G88" s="63"/>
      <c r="H88" s="56" t="str">
        <f>IF(第３回結果貼付シート!N19="","",第３回結果貼付シート!N19)</f>
        <v/>
      </c>
      <c r="I88" s="57"/>
      <c r="J88" s="58"/>
      <c r="K88" s="54" t="str">
        <f>IF(第３回結果貼付シート!O19="","",第３回結果貼付シート!O19)</f>
        <v/>
      </c>
      <c r="L88" s="54"/>
      <c r="M88" s="54"/>
      <c r="N88" s="54"/>
      <c r="O88" s="55"/>
    </row>
    <row r="89" spans="2:15" ht="90" customHeight="1" x14ac:dyDescent="0.55000000000000004">
      <c r="B89" s="61" t="str">
        <f>IF(第３回結果貼付シート!M20="","",第３回結果貼付シート!M20)</f>
        <v/>
      </c>
      <c r="C89" s="62"/>
      <c r="D89" s="62"/>
      <c r="E89" s="62"/>
      <c r="F89" s="62"/>
      <c r="G89" s="63"/>
      <c r="H89" s="56" t="str">
        <f>IF(第３回結果貼付シート!N20="","",第３回結果貼付シート!N20)</f>
        <v/>
      </c>
      <c r="I89" s="57"/>
      <c r="J89" s="58"/>
      <c r="K89" s="54" t="str">
        <f>IF(第３回結果貼付シート!O20="","",第３回結果貼付シート!O20)</f>
        <v/>
      </c>
      <c r="L89" s="54"/>
      <c r="M89" s="54"/>
      <c r="N89" s="54"/>
      <c r="O89" s="55"/>
    </row>
    <row r="90" spans="2:15" ht="18" customHeight="1" x14ac:dyDescent="0.55000000000000004">
      <c r="B90" s="61" t="str">
        <f>IF(第３回結果貼付シート!M21="","",第３回結果貼付シート!M21)</f>
        <v/>
      </c>
      <c r="C90" s="62"/>
      <c r="D90" s="62"/>
      <c r="E90" s="62"/>
      <c r="F90" s="62"/>
      <c r="G90" s="63"/>
      <c r="H90" s="56" t="str">
        <f>IF(第３回結果貼付シート!N21="","",第３回結果貼付シート!N21)</f>
        <v/>
      </c>
      <c r="I90" s="57"/>
      <c r="J90" s="58"/>
      <c r="K90" s="54" t="str">
        <f>IF(第３回結果貼付シート!O21="","",第３回結果貼付シート!O21)</f>
        <v/>
      </c>
      <c r="L90" s="54"/>
      <c r="M90" s="54"/>
      <c r="N90" s="54"/>
      <c r="O90" s="55"/>
    </row>
    <row r="91" spans="2:15" ht="18" customHeight="1" x14ac:dyDescent="0.55000000000000004">
      <c r="B91" s="61" t="str">
        <f>IF(第３回結果貼付シート!M22="","",第３回結果貼付シート!M22)</f>
        <v/>
      </c>
      <c r="C91" s="62"/>
      <c r="D91" s="62"/>
      <c r="E91" s="62"/>
      <c r="F91" s="62"/>
      <c r="G91" s="63"/>
      <c r="H91" s="56" t="str">
        <f>IF(第３回結果貼付シート!N22="","",第３回結果貼付シート!N22)</f>
        <v/>
      </c>
      <c r="I91" s="57"/>
      <c r="J91" s="58"/>
      <c r="K91" s="54" t="str">
        <f>IF(第３回結果貼付シート!O22="","",第３回結果貼付シート!O22)</f>
        <v/>
      </c>
      <c r="L91" s="54"/>
      <c r="M91" s="54"/>
      <c r="N91" s="54"/>
      <c r="O91" s="55"/>
    </row>
    <row r="92" spans="2:15" ht="18" customHeight="1" x14ac:dyDescent="0.55000000000000004">
      <c r="B92" s="61" t="str">
        <f>IF(第３回結果貼付シート!M23="","",第３回結果貼付シート!M23)</f>
        <v/>
      </c>
      <c r="C92" s="62"/>
      <c r="D92" s="62"/>
      <c r="E92" s="62"/>
      <c r="F92" s="62"/>
      <c r="G92" s="63"/>
      <c r="H92" s="56" t="str">
        <f>IF(第３回結果貼付シート!N23="","",第３回結果貼付シート!N23)</f>
        <v/>
      </c>
      <c r="I92" s="57"/>
      <c r="J92" s="58"/>
      <c r="K92" s="54" t="str">
        <f>IF(第３回結果貼付シート!O23="","",第３回結果貼付シート!O23)</f>
        <v/>
      </c>
      <c r="L92" s="54"/>
      <c r="M92" s="54"/>
      <c r="N92" s="54"/>
      <c r="O92" s="55"/>
    </row>
    <row r="93" spans="2:15" ht="18" customHeight="1" x14ac:dyDescent="0.55000000000000004">
      <c r="B93" s="61" t="str">
        <f>IF(第３回結果貼付シート!M24="","",第３回結果貼付シート!M24)</f>
        <v/>
      </c>
      <c r="C93" s="62"/>
      <c r="D93" s="62"/>
      <c r="E93" s="62"/>
      <c r="F93" s="62"/>
      <c r="G93" s="63"/>
      <c r="H93" s="56" t="str">
        <f>IF(第３回結果貼付シート!N24="","",第３回結果貼付シート!N24)</f>
        <v/>
      </c>
      <c r="I93" s="57"/>
      <c r="J93" s="58"/>
      <c r="K93" s="54" t="str">
        <f>IF(第３回結果貼付シート!O24="","",第３回結果貼付シート!O24)</f>
        <v/>
      </c>
      <c r="L93" s="54"/>
      <c r="M93" s="54"/>
      <c r="N93" s="54"/>
      <c r="O93" s="55"/>
    </row>
    <row r="94" spans="2:15" ht="18" customHeight="1" x14ac:dyDescent="0.55000000000000004">
      <c r="B94" s="61" t="str">
        <f>IF(第３回結果貼付シート!M25="","",第３回結果貼付シート!M25)</f>
        <v/>
      </c>
      <c r="C94" s="62"/>
      <c r="D94" s="62"/>
      <c r="E94" s="62"/>
      <c r="F94" s="62"/>
      <c r="G94" s="63"/>
      <c r="H94" s="56" t="str">
        <f>IF(第３回結果貼付シート!N25="","",第３回結果貼付シート!N25)</f>
        <v/>
      </c>
      <c r="I94" s="57"/>
      <c r="J94" s="58"/>
      <c r="K94" s="54" t="str">
        <f>IF(第３回結果貼付シート!O25="","",第３回結果貼付シート!O25)</f>
        <v/>
      </c>
      <c r="L94" s="54"/>
      <c r="M94" s="54"/>
      <c r="N94" s="54"/>
      <c r="O94" s="55"/>
    </row>
    <row r="95" spans="2:15" ht="18" customHeight="1" x14ac:dyDescent="0.55000000000000004">
      <c r="B95" s="61" t="str">
        <f>IF(第３回結果貼付シート!M26="","",第３回結果貼付シート!M26)</f>
        <v/>
      </c>
      <c r="C95" s="62"/>
      <c r="D95" s="62"/>
      <c r="E95" s="62"/>
      <c r="F95" s="62"/>
      <c r="G95" s="63"/>
      <c r="H95" s="56" t="str">
        <f>IF(第３回結果貼付シート!N26="","",第３回結果貼付シート!N26)</f>
        <v/>
      </c>
      <c r="I95" s="57"/>
      <c r="J95" s="58"/>
      <c r="K95" s="54" t="str">
        <f>IF(第３回結果貼付シート!O26="","",第３回結果貼付シート!O26)</f>
        <v/>
      </c>
      <c r="L95" s="54"/>
      <c r="M95" s="54"/>
      <c r="N95" s="54"/>
      <c r="O95" s="55"/>
    </row>
    <row r="96" spans="2:15" ht="18" customHeight="1" x14ac:dyDescent="0.55000000000000004">
      <c r="B96" s="61" t="str">
        <f>IF(第３回結果貼付シート!M27="","",第３回結果貼付シート!M27)</f>
        <v/>
      </c>
      <c r="C96" s="62"/>
      <c r="D96" s="62"/>
      <c r="E96" s="62"/>
      <c r="F96" s="62"/>
      <c r="G96" s="63"/>
      <c r="H96" s="56" t="str">
        <f>IF(第３回結果貼付シート!N27="","",第３回結果貼付シート!N27)</f>
        <v/>
      </c>
      <c r="I96" s="57"/>
      <c r="J96" s="58"/>
      <c r="K96" s="54" t="str">
        <f>IF(第３回結果貼付シート!O27="","",第３回結果貼付シート!O27)</f>
        <v/>
      </c>
      <c r="L96" s="54"/>
      <c r="M96" s="54"/>
      <c r="N96" s="54"/>
      <c r="O96" s="55"/>
    </row>
    <row r="97" spans="2:15" ht="18" customHeight="1" x14ac:dyDescent="0.55000000000000004">
      <c r="B97" s="61" t="str">
        <f>IF(第３回結果貼付シート!M28="","",第３回結果貼付シート!M28)</f>
        <v/>
      </c>
      <c r="C97" s="62"/>
      <c r="D97" s="62"/>
      <c r="E97" s="62"/>
      <c r="F97" s="62"/>
      <c r="G97" s="63"/>
      <c r="H97" s="56" t="str">
        <f>IF(第３回結果貼付シート!N28="","",第３回結果貼付シート!N28)</f>
        <v/>
      </c>
      <c r="I97" s="57"/>
      <c r="J97" s="58"/>
      <c r="K97" s="54" t="str">
        <f>IF(第３回結果貼付シート!O28="","",第３回結果貼付シート!O28)</f>
        <v/>
      </c>
      <c r="L97" s="54"/>
      <c r="M97" s="54"/>
      <c r="N97" s="54"/>
      <c r="O97" s="55"/>
    </row>
    <row r="98" spans="2:15" ht="18" customHeight="1" x14ac:dyDescent="0.55000000000000004">
      <c r="B98" s="61" t="str">
        <f>IF(第３回結果貼付シート!M29="","",第３回結果貼付シート!M29)</f>
        <v/>
      </c>
      <c r="C98" s="62"/>
      <c r="D98" s="62"/>
      <c r="E98" s="62"/>
      <c r="F98" s="62"/>
      <c r="G98" s="63"/>
      <c r="H98" s="56" t="str">
        <f>IF(第３回結果貼付シート!N29="","",第３回結果貼付シート!N29)</f>
        <v/>
      </c>
      <c r="I98" s="57"/>
      <c r="J98" s="58"/>
      <c r="K98" s="54" t="str">
        <f>IF(第３回結果貼付シート!O29="","",第３回結果貼付シート!O29)</f>
        <v/>
      </c>
      <c r="L98" s="54"/>
      <c r="M98" s="54"/>
      <c r="N98" s="54"/>
      <c r="O98" s="55"/>
    </row>
    <row r="99" spans="2:15" ht="18" customHeight="1" x14ac:dyDescent="0.55000000000000004">
      <c r="B99" s="61" t="str">
        <f>IF(第３回結果貼付シート!M30="","",第３回結果貼付シート!M30)</f>
        <v/>
      </c>
      <c r="C99" s="62"/>
      <c r="D99" s="62"/>
      <c r="E99" s="62"/>
      <c r="F99" s="62"/>
      <c r="G99" s="63"/>
      <c r="H99" s="56" t="str">
        <f>IF(第３回結果貼付シート!N30="","",第３回結果貼付シート!N30)</f>
        <v/>
      </c>
      <c r="I99" s="57"/>
      <c r="J99" s="58"/>
      <c r="K99" s="54" t="str">
        <f>IF(第３回結果貼付シート!O30="","",第３回結果貼付シート!O30)</f>
        <v/>
      </c>
      <c r="L99" s="54"/>
      <c r="M99" s="54"/>
      <c r="N99" s="54"/>
      <c r="O99" s="55"/>
    </row>
    <row r="100" spans="2:15" ht="18" customHeight="1" x14ac:dyDescent="0.55000000000000004">
      <c r="B100" s="61" t="str">
        <f>IF(第３回結果貼付シート!M31="","",第３回結果貼付シート!M31)</f>
        <v/>
      </c>
      <c r="C100" s="62"/>
      <c r="D100" s="62"/>
      <c r="E100" s="62"/>
      <c r="F100" s="62"/>
      <c r="G100" s="63"/>
      <c r="H100" s="56" t="str">
        <f>IF(第３回結果貼付シート!N31="","",第３回結果貼付シート!N31)</f>
        <v/>
      </c>
      <c r="I100" s="57"/>
      <c r="J100" s="58"/>
      <c r="K100" s="54" t="str">
        <f>IF(第３回結果貼付シート!O31="","",第３回結果貼付シート!O31)</f>
        <v/>
      </c>
      <c r="L100" s="54"/>
      <c r="M100" s="54"/>
      <c r="N100" s="54"/>
      <c r="O100" s="55"/>
    </row>
    <row r="101" spans="2:15" ht="18" customHeight="1" x14ac:dyDescent="0.55000000000000004">
      <c r="B101" s="61" t="str">
        <f>IF(第３回結果貼付シート!M32="","",第３回結果貼付シート!M32)</f>
        <v/>
      </c>
      <c r="C101" s="62"/>
      <c r="D101" s="62"/>
      <c r="E101" s="62"/>
      <c r="F101" s="62"/>
      <c r="G101" s="63"/>
      <c r="H101" s="56" t="str">
        <f>IF(第３回結果貼付シート!N32="","",第３回結果貼付シート!N32)</f>
        <v/>
      </c>
      <c r="I101" s="57"/>
      <c r="J101" s="58"/>
      <c r="K101" s="54" t="str">
        <f>IF(第３回結果貼付シート!O32="","",第３回結果貼付シート!O32)</f>
        <v/>
      </c>
      <c r="L101" s="54"/>
      <c r="M101" s="54"/>
      <c r="N101" s="54"/>
      <c r="O101" s="55"/>
    </row>
    <row r="102" spans="2:15" ht="18" customHeight="1" x14ac:dyDescent="0.55000000000000004">
      <c r="B102" s="61" t="str">
        <f>IF(第３回結果貼付シート!M33="","",第３回結果貼付シート!M33)</f>
        <v/>
      </c>
      <c r="C102" s="62"/>
      <c r="D102" s="62"/>
      <c r="E102" s="62"/>
      <c r="F102" s="62"/>
      <c r="G102" s="63"/>
      <c r="H102" s="56" t="str">
        <f>IF(第３回結果貼付シート!N33="","",第３回結果貼付シート!N33)</f>
        <v/>
      </c>
      <c r="I102" s="57"/>
      <c r="J102" s="58"/>
      <c r="K102" s="54" t="str">
        <f>IF(第３回結果貼付シート!O33="","",第３回結果貼付シート!O33)</f>
        <v/>
      </c>
      <c r="L102" s="54"/>
      <c r="M102" s="54"/>
      <c r="N102" s="54"/>
      <c r="O102" s="55"/>
    </row>
    <row r="103" spans="2:15" ht="18" customHeight="1" x14ac:dyDescent="0.55000000000000004">
      <c r="B103" s="61" t="str">
        <f>IF(第３回結果貼付シート!M34="","",第３回結果貼付シート!M34)</f>
        <v/>
      </c>
      <c r="C103" s="62"/>
      <c r="D103" s="62"/>
      <c r="E103" s="62"/>
      <c r="F103" s="62"/>
      <c r="G103" s="63"/>
      <c r="H103" s="56" t="str">
        <f>IF(第３回結果貼付シート!N34="","",第３回結果貼付シート!N34)</f>
        <v/>
      </c>
      <c r="I103" s="57"/>
      <c r="J103" s="58"/>
      <c r="K103" s="54" t="str">
        <f>IF(第３回結果貼付シート!O34="","",第３回結果貼付シート!O34)</f>
        <v/>
      </c>
      <c r="L103" s="54"/>
      <c r="M103" s="54"/>
      <c r="N103" s="54"/>
      <c r="O103" s="55"/>
    </row>
    <row r="104" spans="2:15" ht="18" customHeight="1" x14ac:dyDescent="0.55000000000000004">
      <c r="B104" s="61" t="str">
        <f>IF(第３回結果貼付シート!M35="","",第３回結果貼付シート!M35)</f>
        <v/>
      </c>
      <c r="C104" s="62"/>
      <c r="D104" s="62"/>
      <c r="E104" s="62"/>
      <c r="F104" s="62"/>
      <c r="G104" s="63"/>
      <c r="H104" s="56" t="str">
        <f>IF(第３回結果貼付シート!N35="","",第３回結果貼付シート!N35)</f>
        <v/>
      </c>
      <c r="I104" s="57"/>
      <c r="J104" s="58"/>
      <c r="K104" s="54" t="str">
        <f>IF(第３回結果貼付シート!O35="","",第３回結果貼付シート!O35)</f>
        <v/>
      </c>
      <c r="L104" s="54"/>
      <c r="M104" s="54"/>
      <c r="N104" s="54"/>
      <c r="O104" s="55"/>
    </row>
    <row r="105" spans="2:15" ht="18" customHeight="1" x14ac:dyDescent="0.55000000000000004">
      <c r="B105" s="61" t="str">
        <f>IF(第３回結果貼付シート!M36="","",第３回結果貼付シート!M36)</f>
        <v/>
      </c>
      <c r="C105" s="62"/>
      <c r="D105" s="62"/>
      <c r="E105" s="62"/>
      <c r="F105" s="62"/>
      <c r="G105" s="63"/>
      <c r="H105" s="56" t="str">
        <f>IF(第３回結果貼付シート!N36="","",第３回結果貼付シート!N36)</f>
        <v/>
      </c>
      <c r="I105" s="57"/>
      <c r="J105" s="58"/>
      <c r="K105" s="54" t="str">
        <f>IF(第３回結果貼付シート!O36="","",第３回結果貼付シート!O36)</f>
        <v/>
      </c>
      <c r="L105" s="54"/>
      <c r="M105" s="54"/>
      <c r="N105" s="54"/>
      <c r="O105" s="55"/>
    </row>
    <row r="106" spans="2:15" ht="18" customHeight="1" x14ac:dyDescent="0.55000000000000004">
      <c r="B106" s="61" t="str">
        <f>IF(第３回結果貼付シート!M37="","",第３回結果貼付シート!M37)</f>
        <v/>
      </c>
      <c r="C106" s="62"/>
      <c r="D106" s="62"/>
      <c r="E106" s="62"/>
      <c r="F106" s="62"/>
      <c r="G106" s="63"/>
      <c r="H106" s="56" t="str">
        <f>IF(第３回結果貼付シート!N37="","",第３回結果貼付シート!N37)</f>
        <v/>
      </c>
      <c r="I106" s="57"/>
      <c r="J106" s="58"/>
      <c r="K106" s="54" t="str">
        <f>IF(第３回結果貼付シート!O37="","",第３回結果貼付シート!O37)</f>
        <v/>
      </c>
      <c r="L106" s="54"/>
      <c r="M106" s="54"/>
      <c r="N106" s="54"/>
      <c r="O106" s="55"/>
    </row>
    <row r="107" spans="2:15" ht="18" customHeight="1" x14ac:dyDescent="0.55000000000000004">
      <c r="B107" s="61" t="str">
        <f>IF(第３回結果貼付シート!M38="","",第３回結果貼付シート!M38)</f>
        <v/>
      </c>
      <c r="C107" s="62"/>
      <c r="D107" s="62"/>
      <c r="E107" s="62"/>
      <c r="F107" s="62"/>
      <c r="G107" s="63"/>
      <c r="H107" s="56" t="str">
        <f>IF(第３回結果貼付シート!N38="","",第３回結果貼付シート!N38)</f>
        <v/>
      </c>
      <c r="I107" s="57"/>
      <c r="J107" s="58"/>
      <c r="K107" s="54" t="str">
        <f>IF(第３回結果貼付シート!O38="","",第３回結果貼付シート!O38)</f>
        <v/>
      </c>
      <c r="L107" s="54"/>
      <c r="M107" s="54"/>
      <c r="N107" s="54"/>
      <c r="O107" s="55"/>
    </row>
    <row r="108" spans="2:15" ht="18" customHeight="1" x14ac:dyDescent="0.55000000000000004">
      <c r="B108" s="61" t="str">
        <f>IF(第３回結果貼付シート!M39="","",第３回結果貼付シート!M39)</f>
        <v/>
      </c>
      <c r="C108" s="62"/>
      <c r="D108" s="62"/>
      <c r="E108" s="62"/>
      <c r="F108" s="62"/>
      <c r="G108" s="63"/>
      <c r="H108" s="56" t="str">
        <f>IF(第３回結果貼付シート!N39="","",第３回結果貼付シート!N39)</f>
        <v/>
      </c>
      <c r="I108" s="57"/>
      <c r="J108" s="58"/>
      <c r="K108" s="54" t="str">
        <f>IF(第３回結果貼付シート!O39="","",第３回結果貼付シート!O39)</f>
        <v/>
      </c>
      <c r="L108" s="54"/>
      <c r="M108" s="54"/>
      <c r="N108" s="54"/>
      <c r="O108" s="55"/>
    </row>
    <row r="109" spans="2:15" ht="18" customHeight="1" x14ac:dyDescent="0.55000000000000004">
      <c r="B109" s="61" t="str">
        <f>IF(第３回結果貼付シート!M40="","",第３回結果貼付シート!M40)</f>
        <v/>
      </c>
      <c r="C109" s="62"/>
      <c r="D109" s="62"/>
      <c r="E109" s="62"/>
      <c r="F109" s="62"/>
      <c r="G109" s="63"/>
      <c r="H109" s="56" t="str">
        <f>IF(第３回結果貼付シート!N40="","",第３回結果貼付シート!N40)</f>
        <v/>
      </c>
      <c r="I109" s="57"/>
      <c r="J109" s="58"/>
      <c r="K109" s="54" t="str">
        <f>IF(第３回結果貼付シート!O40="","",第３回結果貼付シート!O40)</f>
        <v/>
      </c>
      <c r="L109" s="54"/>
      <c r="M109" s="54"/>
      <c r="N109" s="54"/>
      <c r="O109" s="55"/>
    </row>
    <row r="110" spans="2:15" ht="18" customHeight="1" x14ac:dyDescent="0.55000000000000004">
      <c r="B110" s="61" t="str">
        <f>IF(第３回結果貼付シート!M41="","",第３回結果貼付シート!M41)</f>
        <v/>
      </c>
      <c r="C110" s="62"/>
      <c r="D110" s="62"/>
      <c r="E110" s="62"/>
      <c r="F110" s="62"/>
      <c r="G110" s="63"/>
      <c r="H110" s="56" t="str">
        <f>IF(第３回結果貼付シート!N41="","",第３回結果貼付シート!N41)</f>
        <v/>
      </c>
      <c r="I110" s="57"/>
      <c r="J110" s="58"/>
      <c r="K110" s="54" t="str">
        <f>IF(第３回結果貼付シート!O41="","",第３回結果貼付シート!O41)</f>
        <v/>
      </c>
      <c r="L110" s="54"/>
      <c r="M110" s="54"/>
      <c r="N110" s="54"/>
      <c r="O110" s="55"/>
    </row>
    <row r="111" spans="2:15" ht="18" customHeight="1" x14ac:dyDescent="0.55000000000000004">
      <c r="B111" s="61" t="str">
        <f>IF(第３回結果貼付シート!M42="","",第３回結果貼付シート!M42)</f>
        <v/>
      </c>
      <c r="C111" s="62"/>
      <c r="D111" s="62"/>
      <c r="E111" s="62"/>
      <c r="F111" s="62"/>
      <c r="G111" s="63"/>
      <c r="H111" s="56" t="str">
        <f>IF(第３回結果貼付シート!N42="","",第３回結果貼付シート!N42)</f>
        <v/>
      </c>
      <c r="I111" s="57"/>
      <c r="J111" s="58"/>
      <c r="K111" s="54" t="str">
        <f>IF(第３回結果貼付シート!O42="","",第３回結果貼付シート!O42)</f>
        <v/>
      </c>
      <c r="L111" s="54"/>
      <c r="M111" s="54"/>
      <c r="N111" s="54"/>
      <c r="O111" s="55"/>
    </row>
    <row r="112" spans="2:15" ht="18" customHeight="1" x14ac:dyDescent="0.55000000000000004">
      <c r="B112" s="61" t="str">
        <f>IF(第３回結果貼付シート!M43="","",第３回結果貼付シート!M43)</f>
        <v/>
      </c>
      <c r="C112" s="62"/>
      <c r="D112" s="62"/>
      <c r="E112" s="62"/>
      <c r="F112" s="62"/>
      <c r="G112" s="63"/>
      <c r="H112" s="56" t="str">
        <f>IF(第３回結果貼付シート!N43="","",第３回結果貼付シート!N43)</f>
        <v/>
      </c>
      <c r="I112" s="57"/>
      <c r="J112" s="58"/>
      <c r="K112" s="54" t="str">
        <f>IF(第３回結果貼付シート!O43="","",第３回結果貼付シート!O43)</f>
        <v/>
      </c>
      <c r="L112" s="54"/>
      <c r="M112" s="54"/>
      <c r="N112" s="54"/>
      <c r="O112" s="55"/>
    </row>
    <row r="113" spans="2:15" ht="18" customHeight="1" x14ac:dyDescent="0.55000000000000004">
      <c r="B113" s="61" t="str">
        <f>IF(第３回結果貼付シート!M44="","",第３回結果貼付シート!M44)</f>
        <v/>
      </c>
      <c r="C113" s="62"/>
      <c r="D113" s="62"/>
      <c r="E113" s="62"/>
      <c r="F113" s="62"/>
      <c r="G113" s="63"/>
      <c r="H113" s="56" t="str">
        <f>IF(第３回結果貼付シート!N44="","",第３回結果貼付シート!N44)</f>
        <v/>
      </c>
      <c r="I113" s="57"/>
      <c r="J113" s="58"/>
      <c r="K113" s="54" t="str">
        <f>IF(第３回結果貼付シート!O44="","",第３回結果貼付シート!O44)</f>
        <v/>
      </c>
      <c r="L113" s="54"/>
      <c r="M113" s="54"/>
      <c r="N113" s="54"/>
      <c r="O113" s="55"/>
    </row>
  </sheetData>
  <sheetProtection sheet="1" scenarios="1" formatCells="0" formatColumns="0" formatRows="0"/>
  <mergeCells count="134">
    <mergeCell ref="K112:O112"/>
    <mergeCell ref="B113:G113"/>
    <mergeCell ref="H113:J113"/>
    <mergeCell ref="K113:O113"/>
    <mergeCell ref="C73:G73"/>
    <mergeCell ref="I73:O73"/>
    <mergeCell ref="B74:G74"/>
    <mergeCell ref="H74:J74"/>
    <mergeCell ref="K74:O74"/>
    <mergeCell ref="B110:G110"/>
    <mergeCell ref="H110:J110"/>
    <mergeCell ref="K110:O110"/>
    <mergeCell ref="B111:G111"/>
    <mergeCell ref="H111:J111"/>
    <mergeCell ref="K111:O111"/>
    <mergeCell ref="B112:G112"/>
    <mergeCell ref="H112:J112"/>
    <mergeCell ref="B107:G107"/>
    <mergeCell ref="H107:J107"/>
    <mergeCell ref="K107:O107"/>
    <mergeCell ref="B108:G108"/>
    <mergeCell ref="H108:J108"/>
    <mergeCell ref="K108:O108"/>
    <mergeCell ref="B109:G109"/>
    <mergeCell ref="H109:J109"/>
    <mergeCell ref="K109:O109"/>
    <mergeCell ref="B104:G104"/>
    <mergeCell ref="H104:J104"/>
    <mergeCell ref="K104:O104"/>
    <mergeCell ref="B105:G105"/>
    <mergeCell ref="H105:J105"/>
    <mergeCell ref="K105:O105"/>
    <mergeCell ref="B106:G106"/>
    <mergeCell ref="H106:J106"/>
    <mergeCell ref="K106:O106"/>
    <mergeCell ref="B101:G101"/>
    <mergeCell ref="H101:J101"/>
    <mergeCell ref="K101:O101"/>
    <mergeCell ref="B102:G102"/>
    <mergeCell ref="H102:J102"/>
    <mergeCell ref="K102:O102"/>
    <mergeCell ref="B103:G103"/>
    <mergeCell ref="H103:J103"/>
    <mergeCell ref="K103:O103"/>
    <mergeCell ref="B98:G98"/>
    <mergeCell ref="H98:J98"/>
    <mergeCell ref="K98:O98"/>
    <mergeCell ref="B99:G99"/>
    <mergeCell ref="H99:J99"/>
    <mergeCell ref="K99:O99"/>
    <mergeCell ref="B100:G100"/>
    <mergeCell ref="H100:J100"/>
    <mergeCell ref="K100:O100"/>
    <mergeCell ref="B95:G95"/>
    <mergeCell ref="H95:J95"/>
    <mergeCell ref="K95:O95"/>
    <mergeCell ref="B96:G96"/>
    <mergeCell ref="H96:J96"/>
    <mergeCell ref="K96:O96"/>
    <mergeCell ref="B97:G97"/>
    <mergeCell ref="H97:J97"/>
    <mergeCell ref="K97:O97"/>
    <mergeCell ref="B92:G92"/>
    <mergeCell ref="H92:J92"/>
    <mergeCell ref="K92:O92"/>
    <mergeCell ref="B93:G93"/>
    <mergeCell ref="H93:J93"/>
    <mergeCell ref="K93:O93"/>
    <mergeCell ref="B94:G94"/>
    <mergeCell ref="H94:J94"/>
    <mergeCell ref="K94:O94"/>
    <mergeCell ref="B89:G89"/>
    <mergeCell ref="H89:J89"/>
    <mergeCell ref="K89:O89"/>
    <mergeCell ref="B90:G90"/>
    <mergeCell ref="H90:J90"/>
    <mergeCell ref="K90:O90"/>
    <mergeCell ref="B91:G91"/>
    <mergeCell ref="H91:J91"/>
    <mergeCell ref="K91:O91"/>
    <mergeCell ref="B86:G86"/>
    <mergeCell ref="H86:J86"/>
    <mergeCell ref="K86:O86"/>
    <mergeCell ref="B87:G87"/>
    <mergeCell ref="H87:J87"/>
    <mergeCell ref="K87:O87"/>
    <mergeCell ref="B88:G88"/>
    <mergeCell ref="H88:J88"/>
    <mergeCell ref="K88:O88"/>
    <mergeCell ref="B83:G83"/>
    <mergeCell ref="H83:J83"/>
    <mergeCell ref="K83:O83"/>
    <mergeCell ref="B84:G84"/>
    <mergeCell ref="H84:J84"/>
    <mergeCell ref="K84:O84"/>
    <mergeCell ref="B85:G85"/>
    <mergeCell ref="H85:J85"/>
    <mergeCell ref="K85:O85"/>
    <mergeCell ref="B80:G80"/>
    <mergeCell ref="H80:J80"/>
    <mergeCell ref="K80:O80"/>
    <mergeCell ref="B81:G81"/>
    <mergeCell ref="H81:J81"/>
    <mergeCell ref="K81:O81"/>
    <mergeCell ref="B82:G82"/>
    <mergeCell ref="H82:J82"/>
    <mergeCell ref="K82:O82"/>
    <mergeCell ref="B77:G77"/>
    <mergeCell ref="H77:J77"/>
    <mergeCell ref="K77:O77"/>
    <mergeCell ref="B78:G78"/>
    <mergeCell ref="H78:J78"/>
    <mergeCell ref="K78:O78"/>
    <mergeCell ref="B79:G79"/>
    <mergeCell ref="H79:J79"/>
    <mergeCell ref="K79:O79"/>
    <mergeCell ref="B75:G75"/>
    <mergeCell ref="H75:J75"/>
    <mergeCell ref="K75:O75"/>
    <mergeCell ref="B76:G76"/>
    <mergeCell ref="H76:J76"/>
    <mergeCell ref="K76:O76"/>
    <mergeCell ref="X4:Z4"/>
    <mergeCell ref="AA4:AC4"/>
    <mergeCell ref="AD4:AF4"/>
    <mergeCell ref="O4:Q4"/>
    <mergeCell ref="R4:T4"/>
    <mergeCell ref="U4:W4"/>
    <mergeCell ref="C12:L12"/>
    <mergeCell ref="M12:N12"/>
    <mergeCell ref="C4:E4"/>
    <mergeCell ref="F4:H4"/>
    <mergeCell ref="I4:K4"/>
    <mergeCell ref="L4:N4"/>
  </mergeCells>
  <phoneticPr fontId="1"/>
  <pageMargins left="0.23622047244094491" right="0.23622047244094491" top="0.74803149606299213" bottom="0.74803149606299213" header="0.31496062992125984" footer="0.31496062992125984"/>
  <pageSetup paperSize="9" scale="60" orientation="portrait" r:id="rId1"/>
  <rowBreaks count="1" manualBreakCount="1">
    <brk id="72" min="1" max="1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D9F98-8125-43EF-A4B0-E4E2649B988D}">
  <dimension ref="B4:AP113"/>
  <sheetViews>
    <sheetView zoomScale="50" zoomScaleNormal="50" zoomScaleSheetLayoutView="85" workbookViewId="0">
      <selection activeCell="F5" sqref="F5"/>
    </sheetView>
  </sheetViews>
  <sheetFormatPr defaultColWidth="8.6640625" defaultRowHeight="18" x14ac:dyDescent="0.55000000000000004"/>
  <cols>
    <col min="1" max="14" width="8.6640625" style="1"/>
    <col min="15" max="15" width="9.6640625" style="1" bestFit="1" customWidth="1"/>
    <col min="16" max="16384" width="8.6640625" style="1"/>
  </cols>
  <sheetData>
    <row r="4" spans="2:42" x14ac:dyDescent="0.55000000000000004">
      <c r="C4" s="64" t="s">
        <v>4</v>
      </c>
      <c r="D4" s="66"/>
      <c r="E4" s="66"/>
      <c r="F4" s="65"/>
      <c r="G4" s="64" t="s">
        <v>6</v>
      </c>
      <c r="H4" s="66"/>
      <c r="I4" s="66"/>
      <c r="J4" s="65"/>
      <c r="K4" s="64" t="s">
        <v>8</v>
      </c>
      <c r="L4" s="66"/>
      <c r="M4" s="66"/>
      <c r="N4" s="65"/>
      <c r="O4" s="64" t="s">
        <v>10</v>
      </c>
      <c r="P4" s="66"/>
      <c r="Q4" s="66"/>
      <c r="R4" s="65"/>
      <c r="S4" s="64" t="s">
        <v>12</v>
      </c>
      <c r="T4" s="66"/>
      <c r="U4" s="66"/>
      <c r="V4" s="65"/>
      <c r="W4" s="64" t="s">
        <v>14</v>
      </c>
      <c r="X4" s="66"/>
      <c r="Y4" s="66"/>
      <c r="Z4" s="65"/>
      <c r="AA4" s="64" t="s">
        <v>16</v>
      </c>
      <c r="AB4" s="66"/>
      <c r="AC4" s="66"/>
      <c r="AD4" s="65"/>
      <c r="AE4" s="64" t="s">
        <v>18</v>
      </c>
      <c r="AF4" s="66"/>
      <c r="AG4" s="66"/>
      <c r="AH4" s="65"/>
      <c r="AI4" s="64" t="s">
        <v>20</v>
      </c>
      <c r="AJ4" s="66"/>
      <c r="AK4" s="66"/>
      <c r="AL4" s="65"/>
      <c r="AM4" s="64" t="s">
        <v>22</v>
      </c>
      <c r="AN4" s="66"/>
      <c r="AO4" s="66"/>
      <c r="AP4" s="66"/>
    </row>
    <row r="5" spans="2:42" x14ac:dyDescent="0.55000000000000004">
      <c r="B5" s="7"/>
      <c r="C5" s="2" t="str">
        <f>第１回集計結果シート!C5</f>
        <v>第１回</v>
      </c>
      <c r="D5" s="2" t="str">
        <f>第２回集計結果シート!D5</f>
        <v>第２回</v>
      </c>
      <c r="E5" s="9" t="str">
        <f>第３回集計結果シート!E5</f>
        <v>第３回</v>
      </c>
      <c r="F5" s="8" t="s">
        <v>61</v>
      </c>
      <c r="G5" s="2" t="str">
        <f>$C$5</f>
        <v>第１回</v>
      </c>
      <c r="H5" s="2" t="str">
        <f>$D$5</f>
        <v>第２回</v>
      </c>
      <c r="I5" s="2" t="str">
        <f>$E$5</f>
        <v>第３回</v>
      </c>
      <c r="J5" s="2" t="str">
        <f>$F$5</f>
        <v>第４回</v>
      </c>
      <c r="K5" s="2" t="str">
        <f>$C$5</f>
        <v>第１回</v>
      </c>
      <c r="L5" s="2" t="str">
        <f>$D$5</f>
        <v>第２回</v>
      </c>
      <c r="M5" s="2" t="str">
        <f>$E$5</f>
        <v>第３回</v>
      </c>
      <c r="N5" s="2" t="str">
        <f>$F$5</f>
        <v>第４回</v>
      </c>
      <c r="O5" s="2" t="str">
        <f>$C$5</f>
        <v>第１回</v>
      </c>
      <c r="P5" s="2" t="str">
        <f>$D$5</f>
        <v>第２回</v>
      </c>
      <c r="Q5" s="2" t="str">
        <f>$E$5</f>
        <v>第３回</v>
      </c>
      <c r="R5" s="2" t="str">
        <f>$F$5</f>
        <v>第４回</v>
      </c>
      <c r="S5" s="2" t="str">
        <f>$C$5</f>
        <v>第１回</v>
      </c>
      <c r="T5" s="2" t="str">
        <f>$D$5</f>
        <v>第２回</v>
      </c>
      <c r="U5" s="2" t="str">
        <f>$E$5</f>
        <v>第３回</v>
      </c>
      <c r="V5" s="2" t="str">
        <f>$F$5</f>
        <v>第４回</v>
      </c>
      <c r="W5" s="2" t="str">
        <f>$C$5</f>
        <v>第１回</v>
      </c>
      <c r="X5" s="2" t="str">
        <f>$D$5</f>
        <v>第２回</v>
      </c>
      <c r="Y5" s="2" t="str">
        <f>$E$5</f>
        <v>第３回</v>
      </c>
      <c r="Z5" s="2" t="str">
        <f>$F$5</f>
        <v>第４回</v>
      </c>
      <c r="AA5" s="2" t="str">
        <f>$C$5</f>
        <v>第１回</v>
      </c>
      <c r="AB5" s="2" t="str">
        <f>$D$5</f>
        <v>第２回</v>
      </c>
      <c r="AC5" s="2" t="str">
        <f>$E$5</f>
        <v>第３回</v>
      </c>
      <c r="AD5" s="2" t="str">
        <f>$F$5</f>
        <v>第４回</v>
      </c>
      <c r="AE5" s="2" t="str">
        <f>$C$5</f>
        <v>第１回</v>
      </c>
      <c r="AF5" s="2" t="str">
        <f>$D$5</f>
        <v>第２回</v>
      </c>
      <c r="AG5" s="2" t="str">
        <f>$E$5</f>
        <v>第３回</v>
      </c>
      <c r="AH5" s="2" t="str">
        <f>$F$5</f>
        <v>第４回</v>
      </c>
      <c r="AI5" s="2" t="str">
        <f>$C$5</f>
        <v>第１回</v>
      </c>
      <c r="AJ5" s="2" t="str">
        <f>$D$5</f>
        <v>第２回</v>
      </c>
      <c r="AK5" s="2" t="str">
        <f>$E$5</f>
        <v>第３回</v>
      </c>
      <c r="AL5" s="2" t="str">
        <f>$F$5</f>
        <v>第４回</v>
      </c>
      <c r="AM5" s="2" t="str">
        <f>$C$5</f>
        <v>第１回</v>
      </c>
      <c r="AN5" s="2" t="str">
        <f>$D$5</f>
        <v>第２回</v>
      </c>
      <c r="AO5" s="2" t="str">
        <f>$E$5</f>
        <v>第３回</v>
      </c>
      <c r="AP5" s="2" t="str">
        <f>$F$5</f>
        <v>第４回</v>
      </c>
    </row>
    <row r="6" spans="2:42" x14ac:dyDescent="0.55000000000000004">
      <c r="B6" s="4" t="s">
        <v>0</v>
      </c>
      <c r="C6" s="5" t="e">
        <f>第１回結果貼付シート!C47*100/第１回結果貼付シート!C$51</f>
        <v>#DIV/0!</v>
      </c>
      <c r="D6" s="5" t="e">
        <f>第２回結果貼付シート!C47*100/第２回結果貼付シート!C$51</f>
        <v>#DIV/0!</v>
      </c>
      <c r="E6" s="5" t="e">
        <f>第３回結果貼付シート!C47*100/第３回結果貼付シート!C$51</f>
        <v>#DIV/0!</v>
      </c>
      <c r="F6" s="5" t="e">
        <f>第４回結果貼付シート!C47*100/第４回結果貼付シート!C$51</f>
        <v>#DIV/0!</v>
      </c>
      <c r="G6" s="5" t="e">
        <f>第１回結果貼付シート!D47*100/第１回結果貼付シート!D$51</f>
        <v>#DIV/0!</v>
      </c>
      <c r="H6" s="5" t="e">
        <f>第２回結果貼付シート!D47*100/第２回結果貼付シート!D$51</f>
        <v>#DIV/0!</v>
      </c>
      <c r="I6" s="5" t="e">
        <f>第３回結果貼付シート!D47*100/第３回結果貼付シート!D$51</f>
        <v>#DIV/0!</v>
      </c>
      <c r="J6" s="5" t="e">
        <f>第４回結果貼付シート!D47*100/第４回結果貼付シート!D$51</f>
        <v>#DIV/0!</v>
      </c>
      <c r="K6" s="5" t="e">
        <f>第１回結果貼付シート!E47*100/第１回結果貼付シート!E$51</f>
        <v>#DIV/0!</v>
      </c>
      <c r="L6" s="5" t="e">
        <f>第２回結果貼付シート!E47*100/第２回結果貼付シート!E$51</f>
        <v>#DIV/0!</v>
      </c>
      <c r="M6" s="5" t="e">
        <f>第３回結果貼付シート!E47*100/第３回結果貼付シート!E$51</f>
        <v>#DIV/0!</v>
      </c>
      <c r="N6" s="5" t="e">
        <f>第４回結果貼付シート!E47*100/第４回結果貼付シート!E$51</f>
        <v>#DIV/0!</v>
      </c>
      <c r="O6" s="5" t="e">
        <f>第１回結果貼付シート!F47*100/第１回結果貼付シート!F$51</f>
        <v>#DIV/0!</v>
      </c>
      <c r="P6" s="5" t="e">
        <f>第２回結果貼付シート!F47*100/第２回結果貼付シート!F$51</f>
        <v>#DIV/0!</v>
      </c>
      <c r="Q6" s="5" t="e">
        <f>第３回結果貼付シート!F47*100/第３回結果貼付シート!F$51</f>
        <v>#DIV/0!</v>
      </c>
      <c r="R6" s="5" t="e">
        <f>第４回結果貼付シート!F47*100/第４回結果貼付シート!F$51</f>
        <v>#DIV/0!</v>
      </c>
      <c r="S6" s="5" t="e">
        <f>第１回結果貼付シート!G47*100/第１回結果貼付シート!G$51</f>
        <v>#DIV/0!</v>
      </c>
      <c r="T6" s="5" t="e">
        <f>第２回結果貼付シート!G47*100/第２回結果貼付シート!G$51</f>
        <v>#DIV/0!</v>
      </c>
      <c r="U6" s="5" t="e">
        <f>第３回結果貼付シート!G47*100/第３回結果貼付シート!G$51</f>
        <v>#DIV/0!</v>
      </c>
      <c r="V6" s="5" t="e">
        <f>第４回結果貼付シート!G47*100/第４回結果貼付シート!G$51</f>
        <v>#DIV/0!</v>
      </c>
      <c r="W6" s="5" t="e">
        <f>第１回結果貼付シート!H47*100/第１回結果貼付シート!H$51</f>
        <v>#DIV/0!</v>
      </c>
      <c r="X6" s="5" t="e">
        <f>第２回結果貼付シート!H47*100/第２回結果貼付シート!H$51</f>
        <v>#DIV/0!</v>
      </c>
      <c r="Y6" s="5" t="e">
        <f>第３回結果貼付シート!H47*100/第３回結果貼付シート!H$51</f>
        <v>#DIV/0!</v>
      </c>
      <c r="Z6" s="5" t="e">
        <f>第４回結果貼付シート!H47*100/第４回結果貼付シート!H$51</f>
        <v>#DIV/0!</v>
      </c>
      <c r="AA6" s="5" t="e">
        <f>第１回結果貼付シート!I47*100/第１回結果貼付シート!I$51</f>
        <v>#DIV/0!</v>
      </c>
      <c r="AB6" s="5" t="e">
        <f>第２回結果貼付シート!I47*100/第２回結果貼付シート!I$51</f>
        <v>#DIV/0!</v>
      </c>
      <c r="AC6" s="5" t="e">
        <f>第３回結果貼付シート!I47*100/第３回結果貼付シート!I$51</f>
        <v>#DIV/0!</v>
      </c>
      <c r="AD6" s="5" t="e">
        <f>第４回結果貼付シート!I47*100/第４回結果貼付シート!I$51</f>
        <v>#DIV/0!</v>
      </c>
      <c r="AE6" s="5" t="e">
        <f>第１回結果貼付シート!J47*100/第１回結果貼付シート!J$51</f>
        <v>#DIV/0!</v>
      </c>
      <c r="AF6" s="5" t="e">
        <f>第２回結果貼付シート!J47*100/第２回結果貼付シート!J$51</f>
        <v>#DIV/0!</v>
      </c>
      <c r="AG6" s="5" t="e">
        <f>第３回結果貼付シート!J47*100/第３回結果貼付シート!J$51</f>
        <v>#DIV/0!</v>
      </c>
      <c r="AH6" s="5" t="e">
        <f>第４回結果貼付シート!J47*100/第４回結果貼付シート!J$51</f>
        <v>#DIV/0!</v>
      </c>
      <c r="AI6" s="5" t="e">
        <f>第１回結果貼付シート!K47*100/第１回結果貼付シート!K$51</f>
        <v>#DIV/0!</v>
      </c>
      <c r="AJ6" s="5" t="e">
        <f>第２回結果貼付シート!K47*100/第２回結果貼付シート!K$51</f>
        <v>#DIV/0!</v>
      </c>
      <c r="AK6" s="5" t="e">
        <f>第３回結果貼付シート!K47*100/第３回結果貼付シート!K$51</f>
        <v>#DIV/0!</v>
      </c>
      <c r="AL6" s="5" t="e">
        <f>第４回結果貼付シート!K47*100/第４回結果貼付シート!K$51</f>
        <v>#DIV/0!</v>
      </c>
      <c r="AM6" s="5" t="e">
        <f>第１回結果貼付シート!L47*100/第１回結果貼付シート!L$51</f>
        <v>#DIV/0!</v>
      </c>
      <c r="AN6" s="5" t="e">
        <f>第２回結果貼付シート!L47*100/第２回結果貼付シート!L$51</f>
        <v>#DIV/0!</v>
      </c>
      <c r="AO6" s="5" t="e">
        <f>第３回結果貼付シート!L47*100/第３回結果貼付シート!L$51</f>
        <v>#DIV/0!</v>
      </c>
      <c r="AP6" s="5" t="e">
        <f>第４回結果貼付シート!L47*100/第４回結果貼付シート!L$51</f>
        <v>#DIV/0!</v>
      </c>
    </row>
    <row r="7" spans="2:42" x14ac:dyDescent="0.55000000000000004">
      <c r="B7" s="4" t="s">
        <v>1</v>
      </c>
      <c r="C7" s="5" t="e">
        <f>第１回結果貼付シート!C48*100/第１回結果貼付シート!C$51</f>
        <v>#DIV/0!</v>
      </c>
      <c r="D7" s="5" t="e">
        <f>第２回結果貼付シート!C48*100/第２回結果貼付シート!C$51</f>
        <v>#DIV/0!</v>
      </c>
      <c r="E7" s="5" t="e">
        <f>第３回結果貼付シート!C48*100/第３回結果貼付シート!C$51</f>
        <v>#DIV/0!</v>
      </c>
      <c r="F7" s="5" t="e">
        <f>第４回結果貼付シート!C48*100/第４回結果貼付シート!C$51</f>
        <v>#DIV/0!</v>
      </c>
      <c r="G7" s="5" t="e">
        <f>第１回結果貼付シート!D48*100/第１回結果貼付シート!D$51</f>
        <v>#DIV/0!</v>
      </c>
      <c r="H7" s="5" t="e">
        <f>第２回結果貼付シート!D48*100/第２回結果貼付シート!D$51</f>
        <v>#DIV/0!</v>
      </c>
      <c r="I7" s="5" t="e">
        <f>第３回結果貼付シート!D48*100/第３回結果貼付シート!D$51</f>
        <v>#DIV/0!</v>
      </c>
      <c r="J7" s="5" t="e">
        <f>第４回結果貼付シート!D48*100/第４回結果貼付シート!D$51</f>
        <v>#DIV/0!</v>
      </c>
      <c r="K7" s="5" t="e">
        <f>第１回結果貼付シート!E48*100/第１回結果貼付シート!E$51</f>
        <v>#DIV/0!</v>
      </c>
      <c r="L7" s="5" t="e">
        <f>第２回結果貼付シート!E48*100/第２回結果貼付シート!E$51</f>
        <v>#DIV/0!</v>
      </c>
      <c r="M7" s="5" t="e">
        <f>第３回結果貼付シート!E48*100/第３回結果貼付シート!E$51</f>
        <v>#DIV/0!</v>
      </c>
      <c r="N7" s="5" t="e">
        <f>第４回結果貼付シート!E48*100/第４回結果貼付シート!E$51</f>
        <v>#DIV/0!</v>
      </c>
      <c r="O7" s="5" t="e">
        <f>第１回結果貼付シート!F48*100/第１回結果貼付シート!F$51</f>
        <v>#DIV/0!</v>
      </c>
      <c r="P7" s="5" t="e">
        <f>第２回結果貼付シート!F48*100/第２回結果貼付シート!F$51</f>
        <v>#DIV/0!</v>
      </c>
      <c r="Q7" s="5" t="e">
        <f>第３回結果貼付シート!F48*100/第３回結果貼付シート!F$51</f>
        <v>#DIV/0!</v>
      </c>
      <c r="R7" s="5" t="e">
        <f>第４回結果貼付シート!F48*100/第４回結果貼付シート!F$51</f>
        <v>#DIV/0!</v>
      </c>
      <c r="S7" s="5" t="e">
        <f>第１回結果貼付シート!G48*100/第１回結果貼付シート!G$51</f>
        <v>#DIV/0!</v>
      </c>
      <c r="T7" s="5" t="e">
        <f>第２回結果貼付シート!G48*100/第２回結果貼付シート!G$51</f>
        <v>#DIV/0!</v>
      </c>
      <c r="U7" s="5" t="e">
        <f>第３回結果貼付シート!G48*100/第３回結果貼付シート!G$51</f>
        <v>#DIV/0!</v>
      </c>
      <c r="V7" s="5" t="e">
        <f>第４回結果貼付シート!G48*100/第４回結果貼付シート!G$51</f>
        <v>#DIV/0!</v>
      </c>
      <c r="W7" s="5" t="e">
        <f>第１回結果貼付シート!H48*100/第１回結果貼付シート!H$51</f>
        <v>#DIV/0!</v>
      </c>
      <c r="X7" s="5" t="e">
        <f>第２回結果貼付シート!H48*100/第２回結果貼付シート!H$51</f>
        <v>#DIV/0!</v>
      </c>
      <c r="Y7" s="5" t="e">
        <f>第３回結果貼付シート!H48*100/第３回結果貼付シート!H$51</f>
        <v>#DIV/0!</v>
      </c>
      <c r="Z7" s="5" t="e">
        <f>第４回結果貼付シート!H48*100/第４回結果貼付シート!H$51</f>
        <v>#DIV/0!</v>
      </c>
      <c r="AA7" s="5" t="e">
        <f>第１回結果貼付シート!I48*100/第１回結果貼付シート!I$51</f>
        <v>#DIV/0!</v>
      </c>
      <c r="AB7" s="5" t="e">
        <f>第２回結果貼付シート!I48*100/第２回結果貼付シート!I$51</f>
        <v>#DIV/0!</v>
      </c>
      <c r="AC7" s="5" t="e">
        <f>第３回結果貼付シート!I48*100/第３回結果貼付シート!I$51</f>
        <v>#DIV/0!</v>
      </c>
      <c r="AD7" s="5" t="e">
        <f>第４回結果貼付シート!I48*100/第４回結果貼付シート!I$51</f>
        <v>#DIV/0!</v>
      </c>
      <c r="AE7" s="5" t="e">
        <f>第１回結果貼付シート!J48*100/第１回結果貼付シート!J$51</f>
        <v>#DIV/0!</v>
      </c>
      <c r="AF7" s="5" t="e">
        <f>第２回結果貼付シート!J48*100/第２回結果貼付シート!J$51</f>
        <v>#DIV/0!</v>
      </c>
      <c r="AG7" s="5" t="e">
        <f>第３回結果貼付シート!J48*100/第３回結果貼付シート!J$51</f>
        <v>#DIV/0!</v>
      </c>
      <c r="AH7" s="5" t="e">
        <f>第４回結果貼付シート!J48*100/第４回結果貼付シート!J$51</f>
        <v>#DIV/0!</v>
      </c>
      <c r="AI7" s="5" t="e">
        <f>第１回結果貼付シート!K48*100/第１回結果貼付シート!K$51</f>
        <v>#DIV/0!</v>
      </c>
      <c r="AJ7" s="5" t="e">
        <f>第２回結果貼付シート!K48*100/第２回結果貼付シート!K$51</f>
        <v>#DIV/0!</v>
      </c>
      <c r="AK7" s="5" t="e">
        <f>第３回結果貼付シート!K48*100/第３回結果貼付シート!K$51</f>
        <v>#DIV/0!</v>
      </c>
      <c r="AL7" s="5" t="e">
        <f>第４回結果貼付シート!K48*100/第４回結果貼付シート!K$51</f>
        <v>#DIV/0!</v>
      </c>
      <c r="AM7" s="5" t="e">
        <f>第１回結果貼付シート!L48*100/第１回結果貼付シート!L$51</f>
        <v>#DIV/0!</v>
      </c>
      <c r="AN7" s="5" t="e">
        <f>第２回結果貼付シート!L48*100/第２回結果貼付シート!L$51</f>
        <v>#DIV/0!</v>
      </c>
      <c r="AO7" s="5" t="e">
        <f>第３回結果貼付シート!L48*100/第３回結果貼付シート!L$51</f>
        <v>#DIV/0!</v>
      </c>
      <c r="AP7" s="5" t="e">
        <f>第４回結果貼付シート!L48*100/第４回結果貼付シート!L$51</f>
        <v>#DIV/0!</v>
      </c>
    </row>
    <row r="8" spans="2:42" x14ac:dyDescent="0.55000000000000004">
      <c r="B8" s="4" t="s">
        <v>2</v>
      </c>
      <c r="C8" s="5" t="e">
        <f>第１回結果貼付シート!C49*100/第１回結果貼付シート!C$51</f>
        <v>#DIV/0!</v>
      </c>
      <c r="D8" s="5" t="e">
        <f>第２回結果貼付シート!C49*100/第２回結果貼付シート!C$51</f>
        <v>#DIV/0!</v>
      </c>
      <c r="E8" s="5" t="e">
        <f>第３回結果貼付シート!C49*100/第３回結果貼付シート!C$51</f>
        <v>#DIV/0!</v>
      </c>
      <c r="F8" s="5" t="e">
        <f>第４回結果貼付シート!C49*100/第４回結果貼付シート!C$51</f>
        <v>#DIV/0!</v>
      </c>
      <c r="G8" s="5" t="e">
        <f>第１回結果貼付シート!D49*100/第１回結果貼付シート!D$51</f>
        <v>#DIV/0!</v>
      </c>
      <c r="H8" s="5" t="e">
        <f>第２回結果貼付シート!D49*100/第２回結果貼付シート!D$51</f>
        <v>#DIV/0!</v>
      </c>
      <c r="I8" s="5" t="e">
        <f>第３回結果貼付シート!D49*100/第３回結果貼付シート!D$51</f>
        <v>#DIV/0!</v>
      </c>
      <c r="J8" s="5" t="e">
        <f>第４回結果貼付シート!D49*100/第４回結果貼付シート!D$51</f>
        <v>#DIV/0!</v>
      </c>
      <c r="K8" s="5" t="e">
        <f>第１回結果貼付シート!E49*100/第１回結果貼付シート!E$51</f>
        <v>#DIV/0!</v>
      </c>
      <c r="L8" s="5" t="e">
        <f>第２回結果貼付シート!E49*100/第２回結果貼付シート!E$51</f>
        <v>#DIV/0!</v>
      </c>
      <c r="M8" s="5" t="e">
        <f>第３回結果貼付シート!E49*100/第３回結果貼付シート!E$51</f>
        <v>#DIV/0!</v>
      </c>
      <c r="N8" s="5" t="e">
        <f>第４回結果貼付シート!E49*100/第４回結果貼付シート!E$51</f>
        <v>#DIV/0!</v>
      </c>
      <c r="O8" s="5" t="e">
        <f>第１回結果貼付シート!F49*100/第１回結果貼付シート!F$51</f>
        <v>#DIV/0!</v>
      </c>
      <c r="P8" s="5" t="e">
        <f>第２回結果貼付シート!F49*100/第２回結果貼付シート!F$51</f>
        <v>#DIV/0!</v>
      </c>
      <c r="Q8" s="5" t="e">
        <f>第３回結果貼付シート!F49*100/第３回結果貼付シート!F$51</f>
        <v>#DIV/0!</v>
      </c>
      <c r="R8" s="5" t="e">
        <f>第４回結果貼付シート!F49*100/第４回結果貼付シート!F$51</f>
        <v>#DIV/0!</v>
      </c>
      <c r="S8" s="5" t="e">
        <f>第１回結果貼付シート!G49*100/第１回結果貼付シート!G$51</f>
        <v>#DIV/0!</v>
      </c>
      <c r="T8" s="5" t="e">
        <f>第２回結果貼付シート!G49*100/第２回結果貼付シート!G$51</f>
        <v>#DIV/0!</v>
      </c>
      <c r="U8" s="5" t="e">
        <f>第３回結果貼付シート!G49*100/第３回結果貼付シート!G$51</f>
        <v>#DIV/0!</v>
      </c>
      <c r="V8" s="5" t="e">
        <f>第４回結果貼付シート!G49*100/第４回結果貼付シート!G$51</f>
        <v>#DIV/0!</v>
      </c>
      <c r="W8" s="5" t="e">
        <f>第１回結果貼付シート!H49*100/第１回結果貼付シート!H$51</f>
        <v>#DIV/0!</v>
      </c>
      <c r="X8" s="5" t="e">
        <f>第２回結果貼付シート!H49*100/第２回結果貼付シート!H$51</f>
        <v>#DIV/0!</v>
      </c>
      <c r="Y8" s="5" t="e">
        <f>第３回結果貼付シート!H49*100/第３回結果貼付シート!H$51</f>
        <v>#DIV/0!</v>
      </c>
      <c r="Z8" s="5" t="e">
        <f>第４回結果貼付シート!H49*100/第４回結果貼付シート!H$51</f>
        <v>#DIV/0!</v>
      </c>
      <c r="AA8" s="5" t="e">
        <f>第１回結果貼付シート!I49*100/第１回結果貼付シート!I$51</f>
        <v>#DIV/0!</v>
      </c>
      <c r="AB8" s="5" t="e">
        <f>第２回結果貼付シート!I49*100/第２回結果貼付シート!I$51</f>
        <v>#DIV/0!</v>
      </c>
      <c r="AC8" s="5" t="e">
        <f>第３回結果貼付シート!I49*100/第３回結果貼付シート!I$51</f>
        <v>#DIV/0!</v>
      </c>
      <c r="AD8" s="5" t="e">
        <f>第４回結果貼付シート!I49*100/第４回結果貼付シート!I$51</f>
        <v>#DIV/0!</v>
      </c>
      <c r="AE8" s="5" t="e">
        <f>第１回結果貼付シート!J49*100/第１回結果貼付シート!J$51</f>
        <v>#DIV/0!</v>
      </c>
      <c r="AF8" s="5" t="e">
        <f>第２回結果貼付シート!J49*100/第２回結果貼付シート!J$51</f>
        <v>#DIV/0!</v>
      </c>
      <c r="AG8" s="5" t="e">
        <f>第３回結果貼付シート!J49*100/第３回結果貼付シート!J$51</f>
        <v>#DIV/0!</v>
      </c>
      <c r="AH8" s="5" t="e">
        <f>第４回結果貼付シート!J49*100/第４回結果貼付シート!J$51</f>
        <v>#DIV/0!</v>
      </c>
      <c r="AI8" s="5" t="e">
        <f>第１回結果貼付シート!K49*100/第１回結果貼付シート!K$51</f>
        <v>#DIV/0!</v>
      </c>
      <c r="AJ8" s="5" t="e">
        <f>第２回結果貼付シート!K49*100/第２回結果貼付シート!K$51</f>
        <v>#DIV/0!</v>
      </c>
      <c r="AK8" s="5" t="e">
        <f>第３回結果貼付シート!K49*100/第３回結果貼付シート!K$51</f>
        <v>#DIV/0!</v>
      </c>
      <c r="AL8" s="5" t="e">
        <f>第４回結果貼付シート!K49*100/第４回結果貼付シート!K$51</f>
        <v>#DIV/0!</v>
      </c>
      <c r="AM8" s="5" t="e">
        <f>第１回結果貼付シート!L49*100/第１回結果貼付シート!L$51</f>
        <v>#DIV/0!</v>
      </c>
      <c r="AN8" s="5" t="e">
        <f>第２回結果貼付シート!L49*100/第２回結果貼付シート!L$51</f>
        <v>#DIV/0!</v>
      </c>
      <c r="AO8" s="5" t="e">
        <f>第３回結果貼付シート!L49*100/第３回結果貼付シート!L$51</f>
        <v>#DIV/0!</v>
      </c>
      <c r="AP8" s="5" t="e">
        <f>第４回結果貼付シート!L49*100/第４回結果貼付シート!L$51</f>
        <v>#DIV/0!</v>
      </c>
    </row>
    <row r="9" spans="2:42" x14ac:dyDescent="0.55000000000000004">
      <c r="B9" s="4" t="s">
        <v>3</v>
      </c>
      <c r="C9" s="5" t="e">
        <f>第１回結果貼付シート!C50*100/第１回結果貼付シート!C$51</f>
        <v>#DIV/0!</v>
      </c>
      <c r="D9" s="5" t="e">
        <f>第２回結果貼付シート!C50*100/第２回結果貼付シート!C$51</f>
        <v>#DIV/0!</v>
      </c>
      <c r="E9" s="5" t="e">
        <f>第３回結果貼付シート!C50*100/第３回結果貼付シート!C$51</f>
        <v>#DIV/0!</v>
      </c>
      <c r="F9" s="5" t="e">
        <f>第４回結果貼付シート!C50*100/第４回結果貼付シート!C$51</f>
        <v>#DIV/0!</v>
      </c>
      <c r="G9" s="5" t="e">
        <f>第１回結果貼付シート!D50*100/第１回結果貼付シート!D$51</f>
        <v>#DIV/0!</v>
      </c>
      <c r="H9" s="5" t="e">
        <f>第２回結果貼付シート!D50*100/第２回結果貼付シート!D$51</f>
        <v>#DIV/0!</v>
      </c>
      <c r="I9" s="5" t="e">
        <f>第３回結果貼付シート!D50*100/第３回結果貼付シート!D$51</f>
        <v>#DIV/0!</v>
      </c>
      <c r="J9" s="5" t="e">
        <f>第４回結果貼付シート!D50*100/第４回結果貼付シート!D$51</f>
        <v>#DIV/0!</v>
      </c>
      <c r="K9" s="5" t="e">
        <f>第１回結果貼付シート!E50*100/第１回結果貼付シート!E$51</f>
        <v>#DIV/0!</v>
      </c>
      <c r="L9" s="5" t="e">
        <f>第２回結果貼付シート!E50*100/第２回結果貼付シート!E$51</f>
        <v>#DIV/0!</v>
      </c>
      <c r="M9" s="5" t="e">
        <f>第３回結果貼付シート!E50*100/第３回結果貼付シート!E$51</f>
        <v>#DIV/0!</v>
      </c>
      <c r="N9" s="5" t="e">
        <f>第４回結果貼付シート!E50*100/第４回結果貼付シート!E$51</f>
        <v>#DIV/0!</v>
      </c>
      <c r="O9" s="5" t="e">
        <f>第１回結果貼付シート!F50*100/第１回結果貼付シート!F$51</f>
        <v>#DIV/0!</v>
      </c>
      <c r="P9" s="5" t="e">
        <f>第２回結果貼付シート!F50*100/第２回結果貼付シート!F$51</f>
        <v>#DIV/0!</v>
      </c>
      <c r="Q9" s="5" t="e">
        <f>第３回結果貼付シート!F50*100/第３回結果貼付シート!F$51</f>
        <v>#DIV/0!</v>
      </c>
      <c r="R9" s="5" t="e">
        <f>第４回結果貼付シート!F50*100/第４回結果貼付シート!F$51</f>
        <v>#DIV/0!</v>
      </c>
      <c r="S9" s="5" t="e">
        <f>第１回結果貼付シート!G50*100/第１回結果貼付シート!G$51</f>
        <v>#DIV/0!</v>
      </c>
      <c r="T9" s="5" t="e">
        <f>第２回結果貼付シート!G50*100/第２回結果貼付シート!G$51</f>
        <v>#DIV/0!</v>
      </c>
      <c r="U9" s="5" t="e">
        <f>第３回結果貼付シート!G50*100/第３回結果貼付シート!G$51</f>
        <v>#DIV/0!</v>
      </c>
      <c r="V9" s="5" t="e">
        <f>第４回結果貼付シート!G50*100/第４回結果貼付シート!G$51</f>
        <v>#DIV/0!</v>
      </c>
      <c r="W9" s="5" t="e">
        <f>第１回結果貼付シート!H50*100/第１回結果貼付シート!H$51</f>
        <v>#DIV/0!</v>
      </c>
      <c r="X9" s="5" t="e">
        <f>第２回結果貼付シート!H50*100/第２回結果貼付シート!H$51</f>
        <v>#DIV/0!</v>
      </c>
      <c r="Y9" s="5" t="e">
        <f>第３回結果貼付シート!H50*100/第３回結果貼付シート!H$51</f>
        <v>#DIV/0!</v>
      </c>
      <c r="Z9" s="5" t="e">
        <f>第４回結果貼付シート!H50*100/第４回結果貼付シート!H$51</f>
        <v>#DIV/0!</v>
      </c>
      <c r="AA9" s="5" t="e">
        <f>第１回結果貼付シート!I50*100/第１回結果貼付シート!I$51</f>
        <v>#DIV/0!</v>
      </c>
      <c r="AB9" s="5" t="e">
        <f>第２回結果貼付シート!I50*100/第２回結果貼付シート!I$51</f>
        <v>#DIV/0!</v>
      </c>
      <c r="AC9" s="5" t="e">
        <f>第３回結果貼付シート!I50*100/第３回結果貼付シート!I$51</f>
        <v>#DIV/0!</v>
      </c>
      <c r="AD9" s="5" t="e">
        <f>第４回結果貼付シート!I50*100/第４回結果貼付シート!I$51</f>
        <v>#DIV/0!</v>
      </c>
      <c r="AE9" s="5" t="e">
        <f>第１回結果貼付シート!J50*100/第１回結果貼付シート!J$51</f>
        <v>#DIV/0!</v>
      </c>
      <c r="AF9" s="5" t="e">
        <f>第２回結果貼付シート!J50*100/第２回結果貼付シート!J$51</f>
        <v>#DIV/0!</v>
      </c>
      <c r="AG9" s="5" t="e">
        <f>第３回結果貼付シート!J50*100/第３回結果貼付シート!J$51</f>
        <v>#DIV/0!</v>
      </c>
      <c r="AH9" s="5" t="e">
        <f>第４回結果貼付シート!J50*100/第４回結果貼付シート!J$51</f>
        <v>#DIV/0!</v>
      </c>
      <c r="AI9" s="5" t="e">
        <f>第１回結果貼付シート!K50*100/第１回結果貼付シート!K$51</f>
        <v>#DIV/0!</v>
      </c>
      <c r="AJ9" s="5" t="e">
        <f>第２回結果貼付シート!K50*100/第２回結果貼付シート!K$51</f>
        <v>#DIV/0!</v>
      </c>
      <c r="AK9" s="5" t="e">
        <f>第３回結果貼付シート!K50*100/第３回結果貼付シート!K$51</f>
        <v>#DIV/0!</v>
      </c>
      <c r="AL9" s="5" t="e">
        <f>第４回結果貼付シート!K50*100/第４回結果貼付シート!K$51</f>
        <v>#DIV/0!</v>
      </c>
      <c r="AM9" s="5" t="e">
        <f>第１回結果貼付シート!L50*100/第１回結果貼付シート!L$51</f>
        <v>#DIV/0!</v>
      </c>
      <c r="AN9" s="5" t="e">
        <f>第２回結果貼付シート!L50*100/第２回結果貼付シート!L$51</f>
        <v>#DIV/0!</v>
      </c>
      <c r="AO9" s="5" t="e">
        <f>第３回結果貼付シート!L50*100/第３回結果貼付シート!L$51</f>
        <v>#DIV/0!</v>
      </c>
      <c r="AP9" s="5" t="e">
        <f>第４回結果貼付シート!L50*100/第４回結果貼付シート!L$51</f>
        <v>#DIV/0!</v>
      </c>
    </row>
    <row r="11" spans="2:42" ht="18.5" thickBot="1" x14ac:dyDescent="0.6"/>
    <row r="12" spans="2:42" ht="37.5" customHeight="1" thickBot="1" x14ac:dyDescent="0.6">
      <c r="B12"/>
      <c r="C12" s="40" t="str">
        <f>第１回集計結果シート!C12</f>
        <v xml:space="preserve"> 授業力アップデートシート 　集計結果</v>
      </c>
      <c r="D12" s="41"/>
      <c r="E12" s="41"/>
      <c r="F12" s="41"/>
      <c r="G12" s="41"/>
      <c r="H12" s="41"/>
      <c r="I12" s="41"/>
      <c r="J12" s="41"/>
      <c r="K12" s="41"/>
      <c r="L12" s="41"/>
      <c r="M12" s="41" t="str">
        <f>F5</f>
        <v>第４回</v>
      </c>
      <c r="N12" s="42"/>
      <c r="O12"/>
    </row>
    <row r="13" spans="2:42" x14ac:dyDescent="0.55000000000000004">
      <c r="B13"/>
      <c r="C13"/>
      <c r="D13"/>
      <c r="E13"/>
      <c r="F13"/>
      <c r="G13"/>
      <c r="H13"/>
      <c r="I13"/>
      <c r="J13"/>
      <c r="K13"/>
      <c r="L13"/>
      <c r="M13"/>
      <c r="N13"/>
      <c r="O13"/>
    </row>
    <row r="14" spans="2:42" x14ac:dyDescent="0.55000000000000004">
      <c r="B14"/>
      <c r="C14"/>
      <c r="D14"/>
      <c r="E14"/>
      <c r="F14"/>
      <c r="G14"/>
      <c r="H14"/>
      <c r="I14"/>
      <c r="J14"/>
      <c r="K14"/>
      <c r="L14"/>
      <c r="M14"/>
      <c r="N14"/>
      <c r="O14"/>
    </row>
    <row r="15" spans="2:42" x14ac:dyDescent="0.55000000000000004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2:42" x14ac:dyDescent="0.55000000000000004">
      <c r="B16"/>
      <c r="C16"/>
      <c r="D16"/>
      <c r="E16"/>
      <c r="F16"/>
      <c r="G16"/>
      <c r="H16"/>
      <c r="I16"/>
      <c r="J16"/>
      <c r="K16"/>
      <c r="L16"/>
      <c r="M16"/>
      <c r="N16"/>
      <c r="O16"/>
    </row>
    <row r="17" spans="2:15" x14ac:dyDescent="0.55000000000000004">
      <c r="B17"/>
      <c r="C17"/>
      <c r="D17"/>
      <c r="E17"/>
      <c r="F17"/>
      <c r="G17"/>
      <c r="H17"/>
      <c r="I17"/>
      <c r="J17"/>
      <c r="K17"/>
      <c r="L17"/>
      <c r="M17"/>
      <c r="N17"/>
      <c r="O17"/>
    </row>
    <row r="18" spans="2:15" x14ac:dyDescent="0.55000000000000004"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2:15" x14ac:dyDescent="0.55000000000000004">
      <c r="B19"/>
      <c r="C19"/>
      <c r="D19"/>
      <c r="E19"/>
      <c r="F19"/>
      <c r="G19"/>
      <c r="H19"/>
      <c r="I19"/>
      <c r="J19"/>
      <c r="K19"/>
      <c r="L19"/>
      <c r="M19"/>
      <c r="N19"/>
      <c r="O19"/>
    </row>
    <row r="20" spans="2:15" x14ac:dyDescent="0.55000000000000004"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spans="2:15" x14ac:dyDescent="0.55000000000000004">
      <c r="B21"/>
      <c r="C21"/>
      <c r="D21"/>
      <c r="E21"/>
      <c r="F21"/>
      <c r="G21"/>
      <c r="H21"/>
      <c r="I21"/>
      <c r="J21"/>
      <c r="K21"/>
      <c r="L21"/>
      <c r="M21"/>
      <c r="N21"/>
      <c r="O21"/>
    </row>
    <row r="22" spans="2:15" x14ac:dyDescent="0.55000000000000004">
      <c r="B22"/>
      <c r="C22"/>
      <c r="D22"/>
      <c r="E22"/>
      <c r="F22"/>
      <c r="G22"/>
      <c r="H22"/>
      <c r="I22"/>
      <c r="J22"/>
      <c r="K22"/>
      <c r="L22"/>
      <c r="M22"/>
      <c r="N22"/>
      <c r="O22"/>
    </row>
    <row r="23" spans="2:15" x14ac:dyDescent="0.55000000000000004"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2:15" x14ac:dyDescent="0.55000000000000004">
      <c r="B24"/>
      <c r="C24"/>
      <c r="D24"/>
      <c r="E24"/>
      <c r="F24"/>
      <c r="G24"/>
      <c r="H24"/>
      <c r="I24"/>
      <c r="J24"/>
      <c r="K24"/>
      <c r="L24"/>
      <c r="M24"/>
      <c r="N24"/>
      <c r="O24"/>
    </row>
    <row r="25" spans="2:15" x14ac:dyDescent="0.55000000000000004">
      <c r="B25"/>
      <c r="C25"/>
      <c r="D25"/>
      <c r="E25"/>
      <c r="F25"/>
      <c r="G25"/>
      <c r="H25"/>
      <c r="I25"/>
      <c r="J25"/>
      <c r="K25"/>
      <c r="L25"/>
      <c r="M25"/>
      <c r="N25"/>
      <c r="O25"/>
    </row>
    <row r="26" spans="2:15" x14ac:dyDescent="0.55000000000000004">
      <c r="B26"/>
      <c r="C26"/>
      <c r="D26"/>
      <c r="E26"/>
      <c r="F26"/>
      <c r="G26"/>
      <c r="H26"/>
      <c r="I26"/>
      <c r="J26"/>
      <c r="K26"/>
      <c r="L26"/>
      <c r="M26"/>
      <c r="N26"/>
      <c r="O26"/>
    </row>
    <row r="27" spans="2:15" x14ac:dyDescent="0.55000000000000004">
      <c r="B27"/>
      <c r="C27"/>
      <c r="D27"/>
      <c r="E27"/>
      <c r="F27"/>
      <c r="G27"/>
      <c r="H27"/>
      <c r="I27"/>
      <c r="J27"/>
      <c r="K27"/>
      <c r="L27"/>
      <c r="M27"/>
      <c r="N27"/>
      <c r="O27"/>
    </row>
    <row r="28" spans="2:15" x14ac:dyDescent="0.55000000000000004">
      <c r="B28"/>
      <c r="C28"/>
      <c r="D28"/>
      <c r="E28"/>
      <c r="F28"/>
      <c r="G28"/>
      <c r="H28"/>
      <c r="I28"/>
      <c r="J28"/>
      <c r="K28"/>
      <c r="L28"/>
      <c r="M28"/>
      <c r="N28"/>
      <c r="O28"/>
    </row>
    <row r="29" spans="2:15" x14ac:dyDescent="0.55000000000000004">
      <c r="B29"/>
      <c r="C29"/>
      <c r="D29"/>
      <c r="E29"/>
      <c r="F29"/>
      <c r="G29"/>
      <c r="H29"/>
      <c r="I29"/>
      <c r="J29"/>
      <c r="K29"/>
      <c r="L29"/>
      <c r="M29"/>
      <c r="N29"/>
      <c r="O29"/>
    </row>
    <row r="30" spans="2:15" x14ac:dyDescent="0.55000000000000004">
      <c r="B30"/>
      <c r="C30"/>
      <c r="D30"/>
      <c r="E30"/>
      <c r="F30"/>
      <c r="G30"/>
      <c r="H30"/>
      <c r="I30"/>
      <c r="J30"/>
      <c r="K30"/>
      <c r="L30"/>
      <c r="M30"/>
      <c r="N30"/>
      <c r="O30"/>
    </row>
    <row r="31" spans="2:15" x14ac:dyDescent="0.55000000000000004">
      <c r="B31"/>
      <c r="C31"/>
      <c r="D31"/>
      <c r="E31"/>
      <c r="F31"/>
      <c r="G31"/>
      <c r="H31"/>
      <c r="I31"/>
      <c r="J31"/>
      <c r="K31"/>
      <c r="L31"/>
      <c r="M31"/>
      <c r="N31"/>
      <c r="O31"/>
    </row>
    <row r="32" spans="2:15" x14ac:dyDescent="0.55000000000000004">
      <c r="B32"/>
      <c r="C32"/>
      <c r="D32"/>
      <c r="E32"/>
      <c r="F32"/>
      <c r="G32"/>
      <c r="H32"/>
      <c r="I32"/>
      <c r="J32"/>
      <c r="K32"/>
      <c r="L32"/>
      <c r="M32"/>
      <c r="N32"/>
      <c r="O32"/>
    </row>
    <row r="33" spans="2:15" x14ac:dyDescent="0.55000000000000004">
      <c r="B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2:15" x14ac:dyDescent="0.55000000000000004">
      <c r="B34"/>
      <c r="C34"/>
      <c r="D34"/>
      <c r="E34"/>
      <c r="F34"/>
      <c r="G34"/>
      <c r="H34"/>
      <c r="I34"/>
      <c r="J34"/>
      <c r="K34"/>
      <c r="L34"/>
      <c r="M34"/>
      <c r="N34"/>
      <c r="O34"/>
    </row>
    <row r="35" spans="2:15" x14ac:dyDescent="0.55000000000000004">
      <c r="B35"/>
      <c r="C35"/>
      <c r="D35"/>
      <c r="E35"/>
      <c r="F35"/>
      <c r="G35"/>
      <c r="H35"/>
      <c r="I35"/>
      <c r="J35"/>
      <c r="K35"/>
      <c r="L35"/>
      <c r="M35"/>
      <c r="N35"/>
      <c r="O35"/>
    </row>
    <row r="36" spans="2:15" x14ac:dyDescent="0.55000000000000004">
      <c r="B36"/>
      <c r="C36"/>
      <c r="D36"/>
      <c r="E36"/>
      <c r="F36"/>
      <c r="G36"/>
      <c r="H36"/>
      <c r="I36"/>
      <c r="J36"/>
      <c r="K36"/>
      <c r="L36"/>
      <c r="M36"/>
      <c r="N36"/>
      <c r="O36"/>
    </row>
    <row r="37" spans="2:15" x14ac:dyDescent="0.55000000000000004">
      <c r="B37"/>
      <c r="C37"/>
      <c r="D37"/>
      <c r="E37"/>
      <c r="F37"/>
      <c r="G37"/>
      <c r="H37"/>
      <c r="I37"/>
      <c r="J37"/>
      <c r="K37"/>
      <c r="L37"/>
      <c r="M37"/>
      <c r="N37"/>
      <c r="O37"/>
    </row>
    <row r="38" spans="2:15" x14ac:dyDescent="0.55000000000000004">
      <c r="B38"/>
      <c r="C38"/>
      <c r="D38"/>
      <c r="E38"/>
      <c r="F38"/>
      <c r="G38"/>
      <c r="H38"/>
      <c r="I38"/>
      <c r="J38"/>
      <c r="K38"/>
      <c r="L38"/>
      <c r="M38"/>
      <c r="N38"/>
      <c r="O38"/>
    </row>
    <row r="39" spans="2:15" x14ac:dyDescent="0.55000000000000004">
      <c r="B39"/>
      <c r="C39"/>
      <c r="D39"/>
      <c r="E39"/>
      <c r="F39"/>
      <c r="G39"/>
      <c r="H39"/>
      <c r="I39"/>
      <c r="J39"/>
      <c r="K39"/>
      <c r="L39"/>
      <c r="M39"/>
      <c r="N39"/>
      <c r="O39"/>
    </row>
    <row r="40" spans="2:15" x14ac:dyDescent="0.55000000000000004">
      <c r="B40"/>
      <c r="C40"/>
      <c r="D40"/>
      <c r="E40"/>
      <c r="F40"/>
      <c r="G40"/>
      <c r="H40"/>
      <c r="I40"/>
      <c r="J40"/>
      <c r="K40"/>
      <c r="L40"/>
      <c r="M40"/>
      <c r="N40"/>
      <c r="O40"/>
    </row>
    <row r="41" spans="2:15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2:15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</row>
    <row r="43" spans="2:15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</row>
    <row r="44" spans="2:15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2:15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2:15" x14ac:dyDescent="0.55000000000000004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2:15" x14ac:dyDescent="0.55000000000000004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2:15" x14ac:dyDescent="0.55000000000000004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 x14ac:dyDescent="0.55000000000000004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 x14ac:dyDescent="0.55000000000000004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 x14ac:dyDescent="0.55000000000000004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 x14ac:dyDescent="0.55000000000000004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  <row r="53" spans="2:15" x14ac:dyDescent="0.55000000000000004">
      <c r="B53"/>
      <c r="C53"/>
      <c r="D53"/>
      <c r="E53"/>
      <c r="F53"/>
      <c r="G53"/>
      <c r="H53"/>
      <c r="I53"/>
      <c r="J53"/>
      <c r="K53"/>
      <c r="L53"/>
      <c r="M53"/>
      <c r="N53"/>
      <c r="O53"/>
    </row>
    <row r="54" spans="2:15" x14ac:dyDescent="0.55000000000000004"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2:15" x14ac:dyDescent="0.55000000000000004"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2:15" x14ac:dyDescent="0.55000000000000004">
      <c r="B56"/>
      <c r="C56"/>
      <c r="D56"/>
      <c r="E56"/>
      <c r="F56"/>
      <c r="G56"/>
      <c r="H56"/>
      <c r="I56"/>
      <c r="J56"/>
      <c r="K56"/>
      <c r="L56"/>
      <c r="M56"/>
      <c r="N56"/>
      <c r="O56"/>
    </row>
    <row r="57" spans="2:15" x14ac:dyDescent="0.55000000000000004">
      <c r="B57"/>
      <c r="C57"/>
      <c r="D57"/>
      <c r="E57"/>
      <c r="F57"/>
      <c r="G57"/>
      <c r="H57"/>
      <c r="I57"/>
      <c r="J57"/>
      <c r="K57"/>
      <c r="L57"/>
      <c r="M57"/>
      <c r="N57"/>
      <c r="O57"/>
    </row>
    <row r="58" spans="2:15" x14ac:dyDescent="0.55000000000000004"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2:15" x14ac:dyDescent="0.55000000000000004"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2:15" x14ac:dyDescent="0.55000000000000004">
      <c r="B60" s="14" t="str">
        <f>F5</f>
        <v>第４回</v>
      </c>
      <c r="C60" s="15" t="s">
        <v>76</v>
      </c>
      <c r="D60"/>
      <c r="E60"/>
      <c r="F60"/>
      <c r="G60"/>
      <c r="H60"/>
      <c r="I60" s="12"/>
      <c r="J60"/>
      <c r="K60"/>
      <c r="L60"/>
      <c r="M60"/>
      <c r="N60"/>
      <c r="O60"/>
    </row>
    <row r="61" spans="2:15" x14ac:dyDescent="0.55000000000000004"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2:15" x14ac:dyDescent="0.55000000000000004"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2:15" x14ac:dyDescent="0.55000000000000004"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2:15" x14ac:dyDescent="0.55000000000000004"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2:15" x14ac:dyDescent="0.55000000000000004"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2:15" x14ac:dyDescent="0.55000000000000004"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2:15" x14ac:dyDescent="0.55000000000000004"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2:15" x14ac:dyDescent="0.55000000000000004"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2:15" x14ac:dyDescent="0.55000000000000004"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2:15" x14ac:dyDescent="0.55000000000000004"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2:15" x14ac:dyDescent="0.55000000000000004"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2:15" x14ac:dyDescent="0.55000000000000004"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2:15" x14ac:dyDescent="0.55000000000000004">
      <c r="B73" s="35" t="str">
        <f>E5</f>
        <v>第３回</v>
      </c>
      <c r="C73" s="59" t="s">
        <v>23</v>
      </c>
      <c r="D73" s="59"/>
      <c r="E73" s="59"/>
      <c r="F73" s="59"/>
      <c r="G73" s="60"/>
      <c r="H73" s="35" t="str">
        <f>F5</f>
        <v>第４回</v>
      </c>
      <c r="I73" s="59" t="s">
        <v>79</v>
      </c>
      <c r="J73" s="59"/>
      <c r="K73" s="59"/>
      <c r="L73" s="59"/>
      <c r="M73" s="59"/>
      <c r="N73" s="59"/>
      <c r="O73" s="60"/>
    </row>
    <row r="74" spans="2:15" ht="90" customHeight="1" x14ac:dyDescent="0.55000000000000004">
      <c r="B74" s="61" t="str">
        <f>IF(第４回結果貼付シート!M5="","",第４回結果貼付シート!M5)</f>
        <v/>
      </c>
      <c r="C74" s="62"/>
      <c r="D74" s="62"/>
      <c r="E74" s="62"/>
      <c r="F74" s="62"/>
      <c r="G74" s="63"/>
      <c r="H74" s="56" t="str">
        <f>IF(第４回結果貼付シート!N5="","",第４回結果貼付シート!N5)</f>
        <v/>
      </c>
      <c r="I74" s="57"/>
      <c r="J74" s="58"/>
      <c r="K74" s="54" t="str">
        <f>IF(第４回結果貼付シート!O5="","",第４回結果貼付シート!O5)</f>
        <v/>
      </c>
      <c r="L74" s="54"/>
      <c r="M74" s="54"/>
      <c r="N74" s="54"/>
      <c r="O74" s="55"/>
    </row>
    <row r="75" spans="2:15" ht="123" customHeight="1" x14ac:dyDescent="0.55000000000000004">
      <c r="B75" s="61" t="str">
        <f>IF(第４回結果貼付シート!M6="","",第４回結果貼付シート!M6)</f>
        <v/>
      </c>
      <c r="C75" s="62"/>
      <c r="D75" s="62"/>
      <c r="E75" s="62"/>
      <c r="F75" s="62"/>
      <c r="G75" s="63"/>
      <c r="H75" s="56" t="str">
        <f>IF(第４回結果貼付シート!N6="","",第４回結果貼付シート!N6)</f>
        <v/>
      </c>
      <c r="I75" s="57"/>
      <c r="J75" s="58"/>
      <c r="K75" s="54" t="str">
        <f>IF(第４回結果貼付シート!O6="","",第４回結果貼付シート!O6)</f>
        <v/>
      </c>
      <c r="L75" s="54"/>
      <c r="M75" s="54"/>
      <c r="N75" s="54"/>
      <c r="O75" s="55"/>
    </row>
    <row r="76" spans="2:15" ht="90" customHeight="1" x14ac:dyDescent="0.55000000000000004">
      <c r="B76" s="61" t="str">
        <f>IF(第４回結果貼付シート!M7="","",第４回結果貼付シート!M7)</f>
        <v/>
      </c>
      <c r="C76" s="62"/>
      <c r="D76" s="62"/>
      <c r="E76" s="62"/>
      <c r="F76" s="62"/>
      <c r="G76" s="63"/>
      <c r="H76" s="56" t="str">
        <f>IF(第４回結果貼付シート!N7="","",第４回結果貼付シート!N7)</f>
        <v/>
      </c>
      <c r="I76" s="57"/>
      <c r="J76" s="58"/>
      <c r="K76" s="54" t="str">
        <f>IF(第４回結果貼付シート!O7="","",第４回結果貼付シート!O7)</f>
        <v/>
      </c>
      <c r="L76" s="54"/>
      <c r="M76" s="54"/>
      <c r="N76" s="54"/>
      <c r="O76" s="55"/>
    </row>
    <row r="77" spans="2:15" ht="90" customHeight="1" x14ac:dyDescent="0.55000000000000004">
      <c r="B77" s="61" t="str">
        <f>IF(第４回結果貼付シート!M8="","",第４回結果貼付シート!M8)</f>
        <v/>
      </c>
      <c r="C77" s="62"/>
      <c r="D77" s="62"/>
      <c r="E77" s="62"/>
      <c r="F77" s="62"/>
      <c r="G77" s="63"/>
      <c r="H77" s="56" t="str">
        <f>IF(第４回結果貼付シート!N8="","",第４回結果貼付シート!N8)</f>
        <v/>
      </c>
      <c r="I77" s="57"/>
      <c r="J77" s="58"/>
      <c r="K77" s="54" t="str">
        <f>IF(第４回結果貼付シート!O8="","",第４回結果貼付シート!O8)</f>
        <v/>
      </c>
      <c r="L77" s="54"/>
      <c r="M77" s="54"/>
      <c r="N77" s="54"/>
      <c r="O77" s="55"/>
    </row>
    <row r="78" spans="2:15" ht="90" customHeight="1" x14ac:dyDescent="0.55000000000000004">
      <c r="B78" s="61" t="str">
        <f>IF(第４回結果貼付シート!M9="","",第４回結果貼付シート!M9)</f>
        <v/>
      </c>
      <c r="C78" s="62"/>
      <c r="D78" s="62"/>
      <c r="E78" s="62"/>
      <c r="F78" s="62"/>
      <c r="G78" s="63"/>
      <c r="H78" s="56" t="str">
        <f>IF(第４回結果貼付シート!N9="","",第４回結果貼付シート!N9)</f>
        <v/>
      </c>
      <c r="I78" s="57"/>
      <c r="J78" s="58"/>
      <c r="K78" s="54" t="str">
        <f>IF(第４回結果貼付シート!O9="","",第４回結果貼付シート!O9)</f>
        <v/>
      </c>
      <c r="L78" s="54"/>
      <c r="M78" s="54"/>
      <c r="N78" s="54"/>
      <c r="O78" s="55"/>
    </row>
    <row r="79" spans="2:15" ht="90" customHeight="1" x14ac:dyDescent="0.55000000000000004">
      <c r="B79" s="61" t="str">
        <f>IF(第４回結果貼付シート!M10="","",第４回結果貼付シート!M10)</f>
        <v/>
      </c>
      <c r="C79" s="62"/>
      <c r="D79" s="62"/>
      <c r="E79" s="62"/>
      <c r="F79" s="62"/>
      <c r="G79" s="63"/>
      <c r="H79" s="56" t="str">
        <f>IF(第４回結果貼付シート!N10="","",第４回結果貼付シート!N10)</f>
        <v/>
      </c>
      <c r="I79" s="57"/>
      <c r="J79" s="58"/>
      <c r="K79" s="54" t="str">
        <f>IF(第４回結果貼付シート!O10="","",第４回結果貼付シート!O10)</f>
        <v/>
      </c>
      <c r="L79" s="54"/>
      <c r="M79" s="54"/>
      <c r="N79" s="54"/>
      <c r="O79" s="55"/>
    </row>
    <row r="80" spans="2:15" ht="90" customHeight="1" x14ac:dyDescent="0.55000000000000004">
      <c r="B80" s="61" t="str">
        <f>IF(第４回結果貼付シート!M11="","",第４回結果貼付シート!M11)</f>
        <v/>
      </c>
      <c r="C80" s="62"/>
      <c r="D80" s="62"/>
      <c r="E80" s="62"/>
      <c r="F80" s="62"/>
      <c r="G80" s="63"/>
      <c r="H80" s="56" t="str">
        <f>IF(第４回結果貼付シート!N11="","",第４回結果貼付シート!N11)</f>
        <v/>
      </c>
      <c r="I80" s="57"/>
      <c r="J80" s="58"/>
      <c r="K80" s="54" t="str">
        <f>IF(第４回結果貼付シート!O11="","",第４回結果貼付シート!O11)</f>
        <v/>
      </c>
      <c r="L80" s="54"/>
      <c r="M80" s="54"/>
      <c r="N80" s="54"/>
      <c r="O80" s="55"/>
    </row>
    <row r="81" spans="2:15" ht="90" customHeight="1" x14ac:dyDescent="0.55000000000000004">
      <c r="B81" s="61" t="str">
        <f>IF(第４回結果貼付シート!M12="","",第４回結果貼付シート!M12)</f>
        <v/>
      </c>
      <c r="C81" s="62"/>
      <c r="D81" s="62"/>
      <c r="E81" s="62"/>
      <c r="F81" s="62"/>
      <c r="G81" s="63"/>
      <c r="H81" s="56" t="str">
        <f>IF(第４回結果貼付シート!N12="","",第４回結果貼付シート!N12)</f>
        <v/>
      </c>
      <c r="I81" s="57"/>
      <c r="J81" s="58"/>
      <c r="K81" s="54" t="str">
        <f>IF(第４回結果貼付シート!O12="","",第４回結果貼付シート!O12)</f>
        <v/>
      </c>
      <c r="L81" s="54"/>
      <c r="M81" s="54"/>
      <c r="N81" s="54"/>
      <c r="O81" s="55"/>
    </row>
    <row r="82" spans="2:15" ht="90" customHeight="1" x14ac:dyDescent="0.55000000000000004">
      <c r="B82" s="61" t="str">
        <f>IF(第４回結果貼付シート!M13="","",第４回結果貼付シート!M13)</f>
        <v/>
      </c>
      <c r="C82" s="62"/>
      <c r="D82" s="62"/>
      <c r="E82" s="62"/>
      <c r="F82" s="62"/>
      <c r="G82" s="63"/>
      <c r="H82" s="56" t="str">
        <f>IF(第４回結果貼付シート!N13="","",第４回結果貼付シート!N13)</f>
        <v/>
      </c>
      <c r="I82" s="57"/>
      <c r="J82" s="58"/>
      <c r="K82" s="54" t="str">
        <f>IF(第４回結果貼付シート!O13="","",第４回結果貼付シート!O13)</f>
        <v/>
      </c>
      <c r="L82" s="54"/>
      <c r="M82" s="54"/>
      <c r="N82" s="54"/>
      <c r="O82" s="55"/>
    </row>
    <row r="83" spans="2:15" ht="90" customHeight="1" x14ac:dyDescent="0.55000000000000004">
      <c r="B83" s="61" t="str">
        <f>IF(第４回結果貼付シート!M14="","",第４回結果貼付シート!M14)</f>
        <v/>
      </c>
      <c r="C83" s="62"/>
      <c r="D83" s="62"/>
      <c r="E83" s="62"/>
      <c r="F83" s="62"/>
      <c r="G83" s="63"/>
      <c r="H83" s="56" t="str">
        <f>IF(第４回結果貼付シート!N14="","",第４回結果貼付シート!N14)</f>
        <v/>
      </c>
      <c r="I83" s="57"/>
      <c r="J83" s="58"/>
      <c r="K83" s="54" t="str">
        <f>IF(第４回結果貼付シート!O14="","",第４回結果貼付シート!O14)</f>
        <v/>
      </c>
      <c r="L83" s="54"/>
      <c r="M83" s="54"/>
      <c r="N83" s="54"/>
      <c r="O83" s="55"/>
    </row>
    <row r="84" spans="2:15" ht="90" customHeight="1" x14ac:dyDescent="0.55000000000000004">
      <c r="B84" s="61" t="str">
        <f>IF(第４回結果貼付シート!M15="","",第４回結果貼付シート!M15)</f>
        <v/>
      </c>
      <c r="C84" s="62"/>
      <c r="D84" s="62"/>
      <c r="E84" s="62"/>
      <c r="F84" s="62"/>
      <c r="G84" s="63"/>
      <c r="H84" s="56" t="str">
        <f>IF(第４回結果貼付シート!N15="","",第４回結果貼付シート!N15)</f>
        <v/>
      </c>
      <c r="I84" s="57"/>
      <c r="J84" s="58"/>
      <c r="K84" s="54" t="str">
        <f>IF(第４回結果貼付シート!O15="","",第４回結果貼付シート!O15)</f>
        <v/>
      </c>
      <c r="L84" s="54"/>
      <c r="M84" s="54"/>
      <c r="N84" s="54"/>
      <c r="O84" s="55"/>
    </row>
    <row r="85" spans="2:15" ht="90" customHeight="1" x14ac:dyDescent="0.55000000000000004">
      <c r="B85" s="61" t="str">
        <f>IF(第４回結果貼付シート!M16="","",第４回結果貼付シート!M16)</f>
        <v/>
      </c>
      <c r="C85" s="62"/>
      <c r="D85" s="62"/>
      <c r="E85" s="62"/>
      <c r="F85" s="62"/>
      <c r="G85" s="63"/>
      <c r="H85" s="56" t="str">
        <f>IF(第４回結果貼付シート!N16="","",第４回結果貼付シート!N16)</f>
        <v/>
      </c>
      <c r="I85" s="57"/>
      <c r="J85" s="58"/>
      <c r="K85" s="54" t="str">
        <f>IF(第４回結果貼付シート!O16="","",第４回結果貼付シート!O16)</f>
        <v/>
      </c>
      <c r="L85" s="54"/>
      <c r="M85" s="54"/>
      <c r="N85" s="54"/>
      <c r="O85" s="55"/>
    </row>
    <row r="86" spans="2:15" ht="90" customHeight="1" x14ac:dyDescent="0.55000000000000004">
      <c r="B86" s="61" t="str">
        <f>IF(第４回結果貼付シート!M17="","",第４回結果貼付シート!M17)</f>
        <v/>
      </c>
      <c r="C86" s="62"/>
      <c r="D86" s="62"/>
      <c r="E86" s="62"/>
      <c r="F86" s="62"/>
      <c r="G86" s="63"/>
      <c r="H86" s="56" t="str">
        <f>IF(第４回結果貼付シート!N17="","",第４回結果貼付シート!N17)</f>
        <v/>
      </c>
      <c r="I86" s="57"/>
      <c r="J86" s="58"/>
      <c r="K86" s="54" t="str">
        <f>IF(第４回結果貼付シート!O17="","",第４回結果貼付シート!O17)</f>
        <v/>
      </c>
      <c r="L86" s="54"/>
      <c r="M86" s="54"/>
      <c r="N86" s="54"/>
      <c r="O86" s="55"/>
    </row>
    <row r="87" spans="2:15" ht="90" customHeight="1" x14ac:dyDescent="0.55000000000000004">
      <c r="B87" s="61" t="str">
        <f>IF(第４回結果貼付シート!M18="","",第４回結果貼付シート!M18)</f>
        <v/>
      </c>
      <c r="C87" s="62"/>
      <c r="D87" s="62"/>
      <c r="E87" s="62"/>
      <c r="F87" s="62"/>
      <c r="G87" s="63"/>
      <c r="H87" s="56" t="str">
        <f>IF(第４回結果貼付シート!N18="","",第４回結果貼付シート!N18)</f>
        <v/>
      </c>
      <c r="I87" s="57"/>
      <c r="J87" s="58"/>
      <c r="K87" s="54" t="str">
        <f>IF(第４回結果貼付シート!O18="","",第４回結果貼付シート!O18)</f>
        <v/>
      </c>
      <c r="L87" s="54"/>
      <c r="M87" s="54"/>
      <c r="N87" s="54"/>
      <c r="O87" s="55"/>
    </row>
    <row r="88" spans="2:15" ht="90" customHeight="1" x14ac:dyDescent="0.55000000000000004">
      <c r="B88" s="61" t="str">
        <f>IF(第４回結果貼付シート!M19="","",第４回結果貼付シート!M19)</f>
        <v/>
      </c>
      <c r="C88" s="62"/>
      <c r="D88" s="62"/>
      <c r="E88" s="62"/>
      <c r="F88" s="62"/>
      <c r="G88" s="63"/>
      <c r="H88" s="56" t="str">
        <f>IF(第４回結果貼付シート!N19="","",第４回結果貼付シート!N19)</f>
        <v/>
      </c>
      <c r="I88" s="57"/>
      <c r="J88" s="58"/>
      <c r="K88" s="54" t="str">
        <f>IF(第４回結果貼付シート!O19="","",第４回結果貼付シート!O19)</f>
        <v/>
      </c>
      <c r="L88" s="54"/>
      <c r="M88" s="54"/>
      <c r="N88" s="54"/>
      <c r="O88" s="55"/>
    </row>
    <row r="89" spans="2:15" ht="90" customHeight="1" x14ac:dyDescent="0.55000000000000004">
      <c r="B89" s="61" t="str">
        <f>IF(第４回結果貼付シート!M20="","",第４回結果貼付シート!M20)</f>
        <v/>
      </c>
      <c r="C89" s="62"/>
      <c r="D89" s="62"/>
      <c r="E89" s="62"/>
      <c r="F89" s="62"/>
      <c r="G89" s="63"/>
      <c r="H89" s="56" t="str">
        <f>IF(第４回結果貼付シート!N20="","",第４回結果貼付シート!N20)</f>
        <v/>
      </c>
      <c r="I89" s="57"/>
      <c r="J89" s="58"/>
      <c r="K89" s="54" t="str">
        <f>IF(第４回結果貼付シート!O20="","",第４回結果貼付シート!O20)</f>
        <v/>
      </c>
      <c r="L89" s="54"/>
      <c r="M89" s="54"/>
      <c r="N89" s="54"/>
      <c r="O89" s="55"/>
    </row>
    <row r="90" spans="2:15" ht="18" customHeight="1" x14ac:dyDescent="0.55000000000000004">
      <c r="B90" s="61" t="str">
        <f>IF(第４回結果貼付シート!M21="","",第４回結果貼付シート!M21)</f>
        <v/>
      </c>
      <c r="C90" s="62"/>
      <c r="D90" s="62"/>
      <c r="E90" s="62"/>
      <c r="F90" s="62"/>
      <c r="G90" s="63"/>
      <c r="H90" s="56" t="str">
        <f>IF(第４回結果貼付シート!N21="","",第４回結果貼付シート!N21)</f>
        <v/>
      </c>
      <c r="I90" s="57"/>
      <c r="J90" s="58"/>
      <c r="K90" s="54" t="str">
        <f>IF(第４回結果貼付シート!O21="","",第４回結果貼付シート!O21)</f>
        <v/>
      </c>
      <c r="L90" s="54"/>
      <c r="M90" s="54"/>
      <c r="N90" s="54"/>
      <c r="O90" s="55"/>
    </row>
    <row r="91" spans="2:15" ht="18" customHeight="1" x14ac:dyDescent="0.55000000000000004">
      <c r="B91" s="61" t="str">
        <f>IF(第４回結果貼付シート!M22="","",第４回結果貼付シート!M22)</f>
        <v/>
      </c>
      <c r="C91" s="62"/>
      <c r="D91" s="62"/>
      <c r="E91" s="62"/>
      <c r="F91" s="62"/>
      <c r="G91" s="63"/>
      <c r="H91" s="56" t="str">
        <f>IF(第４回結果貼付シート!N22="","",第４回結果貼付シート!N22)</f>
        <v/>
      </c>
      <c r="I91" s="57"/>
      <c r="J91" s="58"/>
      <c r="K91" s="54" t="str">
        <f>IF(第４回結果貼付シート!O22="","",第４回結果貼付シート!O22)</f>
        <v/>
      </c>
      <c r="L91" s="54"/>
      <c r="M91" s="54"/>
      <c r="N91" s="54"/>
      <c r="O91" s="55"/>
    </row>
    <row r="92" spans="2:15" ht="18" customHeight="1" x14ac:dyDescent="0.55000000000000004">
      <c r="B92" s="61" t="str">
        <f>IF(第４回結果貼付シート!M23="","",第４回結果貼付シート!M23)</f>
        <v/>
      </c>
      <c r="C92" s="62"/>
      <c r="D92" s="62"/>
      <c r="E92" s="62"/>
      <c r="F92" s="62"/>
      <c r="G92" s="63"/>
      <c r="H92" s="56" t="str">
        <f>IF(第４回結果貼付シート!N23="","",第４回結果貼付シート!N23)</f>
        <v/>
      </c>
      <c r="I92" s="57"/>
      <c r="J92" s="58"/>
      <c r="K92" s="54" t="str">
        <f>IF(第４回結果貼付シート!O23="","",第４回結果貼付シート!O23)</f>
        <v/>
      </c>
      <c r="L92" s="54"/>
      <c r="M92" s="54"/>
      <c r="N92" s="54"/>
      <c r="O92" s="55"/>
    </row>
    <row r="93" spans="2:15" ht="18" customHeight="1" x14ac:dyDescent="0.55000000000000004">
      <c r="B93" s="61" t="str">
        <f>IF(第４回結果貼付シート!M24="","",第４回結果貼付シート!M24)</f>
        <v/>
      </c>
      <c r="C93" s="62"/>
      <c r="D93" s="62"/>
      <c r="E93" s="62"/>
      <c r="F93" s="62"/>
      <c r="G93" s="63"/>
      <c r="H93" s="56" t="str">
        <f>IF(第４回結果貼付シート!N24="","",第４回結果貼付シート!N24)</f>
        <v/>
      </c>
      <c r="I93" s="57"/>
      <c r="J93" s="58"/>
      <c r="K93" s="54" t="str">
        <f>IF(第４回結果貼付シート!O24="","",第４回結果貼付シート!O24)</f>
        <v/>
      </c>
      <c r="L93" s="54"/>
      <c r="M93" s="54"/>
      <c r="N93" s="54"/>
      <c r="O93" s="55"/>
    </row>
    <row r="94" spans="2:15" ht="18" customHeight="1" x14ac:dyDescent="0.55000000000000004">
      <c r="B94" s="61" t="str">
        <f>IF(第４回結果貼付シート!M25="","",第４回結果貼付シート!M25)</f>
        <v/>
      </c>
      <c r="C94" s="62"/>
      <c r="D94" s="62"/>
      <c r="E94" s="62"/>
      <c r="F94" s="62"/>
      <c r="G94" s="63"/>
      <c r="H94" s="56" t="str">
        <f>IF(第４回結果貼付シート!N25="","",第４回結果貼付シート!N25)</f>
        <v/>
      </c>
      <c r="I94" s="57"/>
      <c r="J94" s="58"/>
      <c r="K94" s="54" t="str">
        <f>IF(第４回結果貼付シート!O25="","",第４回結果貼付シート!O25)</f>
        <v/>
      </c>
      <c r="L94" s="54"/>
      <c r="M94" s="54"/>
      <c r="N94" s="54"/>
      <c r="O94" s="55"/>
    </row>
    <row r="95" spans="2:15" ht="18" customHeight="1" x14ac:dyDescent="0.55000000000000004">
      <c r="B95" s="61" t="str">
        <f>IF(第４回結果貼付シート!M26="","",第４回結果貼付シート!M26)</f>
        <v/>
      </c>
      <c r="C95" s="62"/>
      <c r="D95" s="62"/>
      <c r="E95" s="62"/>
      <c r="F95" s="62"/>
      <c r="G95" s="63"/>
      <c r="H95" s="56" t="str">
        <f>IF(第４回結果貼付シート!N26="","",第４回結果貼付シート!N26)</f>
        <v/>
      </c>
      <c r="I95" s="57"/>
      <c r="J95" s="58"/>
      <c r="K95" s="54" t="str">
        <f>IF(第４回結果貼付シート!O26="","",第４回結果貼付シート!O26)</f>
        <v/>
      </c>
      <c r="L95" s="54"/>
      <c r="M95" s="54"/>
      <c r="N95" s="54"/>
      <c r="O95" s="55"/>
    </row>
    <row r="96" spans="2:15" ht="18" customHeight="1" x14ac:dyDescent="0.55000000000000004">
      <c r="B96" s="61" t="str">
        <f>IF(第４回結果貼付シート!M27="","",第４回結果貼付シート!M27)</f>
        <v/>
      </c>
      <c r="C96" s="62"/>
      <c r="D96" s="62"/>
      <c r="E96" s="62"/>
      <c r="F96" s="62"/>
      <c r="G96" s="63"/>
      <c r="H96" s="56" t="str">
        <f>IF(第４回結果貼付シート!N27="","",第４回結果貼付シート!N27)</f>
        <v/>
      </c>
      <c r="I96" s="57"/>
      <c r="J96" s="58"/>
      <c r="K96" s="54" t="str">
        <f>IF(第４回結果貼付シート!O27="","",第４回結果貼付シート!O27)</f>
        <v/>
      </c>
      <c r="L96" s="54"/>
      <c r="M96" s="54"/>
      <c r="N96" s="54"/>
      <c r="O96" s="55"/>
    </row>
    <row r="97" spans="2:15" ht="18" customHeight="1" x14ac:dyDescent="0.55000000000000004">
      <c r="B97" s="61" t="str">
        <f>IF(第４回結果貼付シート!M28="","",第４回結果貼付シート!M28)</f>
        <v/>
      </c>
      <c r="C97" s="62"/>
      <c r="D97" s="62"/>
      <c r="E97" s="62"/>
      <c r="F97" s="62"/>
      <c r="G97" s="63"/>
      <c r="H97" s="56" t="str">
        <f>IF(第４回結果貼付シート!N28="","",第４回結果貼付シート!N28)</f>
        <v/>
      </c>
      <c r="I97" s="57"/>
      <c r="J97" s="58"/>
      <c r="K97" s="54" t="str">
        <f>IF(第４回結果貼付シート!O28="","",第４回結果貼付シート!O28)</f>
        <v/>
      </c>
      <c r="L97" s="54"/>
      <c r="M97" s="54"/>
      <c r="N97" s="54"/>
      <c r="O97" s="55"/>
    </row>
    <row r="98" spans="2:15" ht="18" customHeight="1" x14ac:dyDescent="0.55000000000000004">
      <c r="B98" s="61" t="str">
        <f>IF(第４回結果貼付シート!M29="","",第４回結果貼付シート!M29)</f>
        <v/>
      </c>
      <c r="C98" s="62"/>
      <c r="D98" s="62"/>
      <c r="E98" s="62"/>
      <c r="F98" s="62"/>
      <c r="G98" s="63"/>
      <c r="H98" s="56" t="str">
        <f>IF(第４回結果貼付シート!N29="","",第４回結果貼付シート!N29)</f>
        <v/>
      </c>
      <c r="I98" s="57"/>
      <c r="J98" s="58"/>
      <c r="K98" s="54" t="str">
        <f>IF(第４回結果貼付シート!O29="","",第４回結果貼付シート!O29)</f>
        <v/>
      </c>
      <c r="L98" s="54"/>
      <c r="M98" s="54"/>
      <c r="N98" s="54"/>
      <c r="O98" s="55"/>
    </row>
    <row r="99" spans="2:15" ht="18" customHeight="1" x14ac:dyDescent="0.55000000000000004">
      <c r="B99" s="61" t="str">
        <f>IF(第４回結果貼付シート!M30="","",第４回結果貼付シート!M30)</f>
        <v/>
      </c>
      <c r="C99" s="62"/>
      <c r="D99" s="62"/>
      <c r="E99" s="62"/>
      <c r="F99" s="62"/>
      <c r="G99" s="63"/>
      <c r="H99" s="56" t="str">
        <f>IF(第４回結果貼付シート!N30="","",第４回結果貼付シート!N30)</f>
        <v/>
      </c>
      <c r="I99" s="57"/>
      <c r="J99" s="58"/>
      <c r="K99" s="54" t="str">
        <f>IF(第４回結果貼付シート!O30="","",第４回結果貼付シート!O30)</f>
        <v/>
      </c>
      <c r="L99" s="54"/>
      <c r="M99" s="54"/>
      <c r="N99" s="54"/>
      <c r="O99" s="55"/>
    </row>
    <row r="100" spans="2:15" ht="18" customHeight="1" x14ac:dyDescent="0.55000000000000004">
      <c r="B100" s="61" t="str">
        <f>IF(第４回結果貼付シート!M31="","",第４回結果貼付シート!M31)</f>
        <v/>
      </c>
      <c r="C100" s="62"/>
      <c r="D100" s="62"/>
      <c r="E100" s="62"/>
      <c r="F100" s="62"/>
      <c r="G100" s="63"/>
      <c r="H100" s="56" t="str">
        <f>IF(第４回結果貼付シート!N31="","",第４回結果貼付シート!N31)</f>
        <v/>
      </c>
      <c r="I100" s="57"/>
      <c r="J100" s="58"/>
      <c r="K100" s="54" t="str">
        <f>IF(第４回結果貼付シート!O31="","",第４回結果貼付シート!O31)</f>
        <v/>
      </c>
      <c r="L100" s="54"/>
      <c r="M100" s="54"/>
      <c r="N100" s="54"/>
      <c r="O100" s="55"/>
    </row>
    <row r="101" spans="2:15" ht="18" customHeight="1" x14ac:dyDescent="0.55000000000000004">
      <c r="B101" s="61" t="str">
        <f>IF(第４回結果貼付シート!M32="","",第４回結果貼付シート!M32)</f>
        <v/>
      </c>
      <c r="C101" s="62"/>
      <c r="D101" s="62"/>
      <c r="E101" s="62"/>
      <c r="F101" s="62"/>
      <c r="G101" s="63"/>
      <c r="H101" s="56" t="str">
        <f>IF(第４回結果貼付シート!N32="","",第４回結果貼付シート!N32)</f>
        <v/>
      </c>
      <c r="I101" s="57"/>
      <c r="J101" s="58"/>
      <c r="K101" s="54" t="str">
        <f>IF(第４回結果貼付シート!O32="","",第４回結果貼付シート!O32)</f>
        <v/>
      </c>
      <c r="L101" s="54"/>
      <c r="M101" s="54"/>
      <c r="N101" s="54"/>
      <c r="O101" s="55"/>
    </row>
    <row r="102" spans="2:15" ht="18" customHeight="1" x14ac:dyDescent="0.55000000000000004">
      <c r="B102" s="61" t="str">
        <f>IF(第４回結果貼付シート!M33="","",第４回結果貼付シート!M33)</f>
        <v/>
      </c>
      <c r="C102" s="62"/>
      <c r="D102" s="62"/>
      <c r="E102" s="62"/>
      <c r="F102" s="62"/>
      <c r="G102" s="63"/>
      <c r="H102" s="56" t="str">
        <f>IF(第４回結果貼付シート!N33="","",第４回結果貼付シート!N33)</f>
        <v/>
      </c>
      <c r="I102" s="57"/>
      <c r="J102" s="58"/>
      <c r="K102" s="54" t="str">
        <f>IF(第４回結果貼付シート!O33="","",第４回結果貼付シート!O33)</f>
        <v/>
      </c>
      <c r="L102" s="54"/>
      <c r="M102" s="54"/>
      <c r="N102" s="54"/>
      <c r="O102" s="55"/>
    </row>
    <row r="103" spans="2:15" ht="18" customHeight="1" x14ac:dyDescent="0.55000000000000004">
      <c r="B103" s="61" t="str">
        <f>IF(第４回結果貼付シート!M34="","",第４回結果貼付シート!M34)</f>
        <v/>
      </c>
      <c r="C103" s="62"/>
      <c r="D103" s="62"/>
      <c r="E103" s="62"/>
      <c r="F103" s="62"/>
      <c r="G103" s="63"/>
      <c r="H103" s="56" t="str">
        <f>IF(第４回結果貼付シート!N34="","",第４回結果貼付シート!N34)</f>
        <v/>
      </c>
      <c r="I103" s="57"/>
      <c r="J103" s="58"/>
      <c r="K103" s="54" t="str">
        <f>IF(第４回結果貼付シート!O34="","",第４回結果貼付シート!O34)</f>
        <v/>
      </c>
      <c r="L103" s="54"/>
      <c r="M103" s="54"/>
      <c r="N103" s="54"/>
      <c r="O103" s="55"/>
    </row>
    <row r="104" spans="2:15" ht="18" customHeight="1" x14ac:dyDescent="0.55000000000000004">
      <c r="B104" s="61" t="str">
        <f>IF(第４回結果貼付シート!M35="","",第４回結果貼付シート!M35)</f>
        <v/>
      </c>
      <c r="C104" s="62"/>
      <c r="D104" s="62"/>
      <c r="E104" s="62"/>
      <c r="F104" s="62"/>
      <c r="G104" s="63"/>
      <c r="H104" s="56" t="str">
        <f>IF(第４回結果貼付シート!N35="","",第４回結果貼付シート!N35)</f>
        <v/>
      </c>
      <c r="I104" s="57"/>
      <c r="J104" s="58"/>
      <c r="K104" s="54" t="str">
        <f>IF(第４回結果貼付シート!O35="","",第４回結果貼付シート!O35)</f>
        <v/>
      </c>
      <c r="L104" s="54"/>
      <c r="M104" s="54"/>
      <c r="N104" s="54"/>
      <c r="O104" s="55"/>
    </row>
    <row r="105" spans="2:15" ht="18" customHeight="1" x14ac:dyDescent="0.55000000000000004">
      <c r="B105" s="61" t="str">
        <f>IF(第４回結果貼付シート!M36="","",第４回結果貼付シート!M36)</f>
        <v/>
      </c>
      <c r="C105" s="62"/>
      <c r="D105" s="62"/>
      <c r="E105" s="62"/>
      <c r="F105" s="62"/>
      <c r="G105" s="63"/>
      <c r="H105" s="56" t="str">
        <f>IF(第４回結果貼付シート!N36="","",第４回結果貼付シート!N36)</f>
        <v/>
      </c>
      <c r="I105" s="57"/>
      <c r="J105" s="58"/>
      <c r="K105" s="54" t="str">
        <f>IF(第４回結果貼付シート!O36="","",第４回結果貼付シート!O36)</f>
        <v/>
      </c>
      <c r="L105" s="54"/>
      <c r="M105" s="54"/>
      <c r="N105" s="54"/>
      <c r="O105" s="55"/>
    </row>
    <row r="106" spans="2:15" ht="18" customHeight="1" x14ac:dyDescent="0.55000000000000004">
      <c r="B106" s="61" t="str">
        <f>IF(第４回結果貼付シート!M37="","",第４回結果貼付シート!M37)</f>
        <v/>
      </c>
      <c r="C106" s="62"/>
      <c r="D106" s="62"/>
      <c r="E106" s="62"/>
      <c r="F106" s="62"/>
      <c r="G106" s="63"/>
      <c r="H106" s="56" t="str">
        <f>IF(第４回結果貼付シート!N37="","",第４回結果貼付シート!N37)</f>
        <v/>
      </c>
      <c r="I106" s="57"/>
      <c r="J106" s="58"/>
      <c r="K106" s="54" t="str">
        <f>IF(第４回結果貼付シート!O37="","",第４回結果貼付シート!O37)</f>
        <v/>
      </c>
      <c r="L106" s="54"/>
      <c r="M106" s="54"/>
      <c r="N106" s="54"/>
      <c r="O106" s="55"/>
    </row>
    <row r="107" spans="2:15" ht="18" customHeight="1" x14ac:dyDescent="0.55000000000000004">
      <c r="B107" s="61" t="str">
        <f>IF(第４回結果貼付シート!M38="","",第４回結果貼付シート!M38)</f>
        <v/>
      </c>
      <c r="C107" s="62"/>
      <c r="D107" s="62"/>
      <c r="E107" s="62"/>
      <c r="F107" s="62"/>
      <c r="G107" s="63"/>
      <c r="H107" s="56" t="str">
        <f>IF(第４回結果貼付シート!N38="","",第４回結果貼付シート!N38)</f>
        <v/>
      </c>
      <c r="I107" s="57"/>
      <c r="J107" s="58"/>
      <c r="K107" s="54" t="str">
        <f>IF(第４回結果貼付シート!O38="","",第４回結果貼付シート!O38)</f>
        <v/>
      </c>
      <c r="L107" s="54"/>
      <c r="M107" s="54"/>
      <c r="N107" s="54"/>
      <c r="O107" s="55"/>
    </row>
    <row r="108" spans="2:15" ht="18" customHeight="1" x14ac:dyDescent="0.55000000000000004">
      <c r="B108" s="61" t="str">
        <f>IF(第４回結果貼付シート!M39="","",第４回結果貼付シート!M39)</f>
        <v/>
      </c>
      <c r="C108" s="62"/>
      <c r="D108" s="62"/>
      <c r="E108" s="62"/>
      <c r="F108" s="62"/>
      <c r="G108" s="63"/>
      <c r="H108" s="56" t="str">
        <f>IF(第４回結果貼付シート!N39="","",第４回結果貼付シート!N39)</f>
        <v/>
      </c>
      <c r="I108" s="57"/>
      <c r="J108" s="58"/>
      <c r="K108" s="54" t="str">
        <f>IF(第４回結果貼付シート!O39="","",第４回結果貼付シート!O39)</f>
        <v/>
      </c>
      <c r="L108" s="54"/>
      <c r="M108" s="54"/>
      <c r="N108" s="54"/>
      <c r="O108" s="55"/>
    </row>
    <row r="109" spans="2:15" ht="18" customHeight="1" x14ac:dyDescent="0.55000000000000004">
      <c r="B109" s="61" t="str">
        <f>IF(第４回結果貼付シート!M40="","",第４回結果貼付シート!M40)</f>
        <v/>
      </c>
      <c r="C109" s="62"/>
      <c r="D109" s="62"/>
      <c r="E109" s="62"/>
      <c r="F109" s="62"/>
      <c r="G109" s="63"/>
      <c r="H109" s="56" t="str">
        <f>IF(第４回結果貼付シート!N40="","",第４回結果貼付シート!N40)</f>
        <v/>
      </c>
      <c r="I109" s="57"/>
      <c r="J109" s="58"/>
      <c r="K109" s="54" t="str">
        <f>IF(第４回結果貼付シート!O40="","",第４回結果貼付シート!O40)</f>
        <v/>
      </c>
      <c r="L109" s="54"/>
      <c r="M109" s="54"/>
      <c r="N109" s="54"/>
      <c r="O109" s="55"/>
    </row>
    <row r="110" spans="2:15" ht="18" customHeight="1" x14ac:dyDescent="0.55000000000000004">
      <c r="B110" s="61" t="str">
        <f>IF(第４回結果貼付シート!M41="","",第４回結果貼付シート!M41)</f>
        <v/>
      </c>
      <c r="C110" s="62"/>
      <c r="D110" s="62"/>
      <c r="E110" s="62"/>
      <c r="F110" s="62"/>
      <c r="G110" s="63"/>
      <c r="H110" s="56" t="str">
        <f>IF(第４回結果貼付シート!N41="","",第４回結果貼付シート!N41)</f>
        <v/>
      </c>
      <c r="I110" s="57"/>
      <c r="J110" s="58"/>
      <c r="K110" s="54" t="str">
        <f>IF(第４回結果貼付シート!O41="","",第４回結果貼付シート!O41)</f>
        <v/>
      </c>
      <c r="L110" s="54"/>
      <c r="M110" s="54"/>
      <c r="N110" s="54"/>
      <c r="O110" s="55"/>
    </row>
    <row r="111" spans="2:15" ht="18" customHeight="1" x14ac:dyDescent="0.55000000000000004">
      <c r="B111" s="61" t="str">
        <f>IF(第４回結果貼付シート!M42="","",第４回結果貼付シート!M42)</f>
        <v/>
      </c>
      <c r="C111" s="62"/>
      <c r="D111" s="62"/>
      <c r="E111" s="62"/>
      <c r="F111" s="62"/>
      <c r="G111" s="63"/>
      <c r="H111" s="56" t="str">
        <f>IF(第４回結果貼付シート!N42="","",第４回結果貼付シート!N42)</f>
        <v/>
      </c>
      <c r="I111" s="57"/>
      <c r="J111" s="58"/>
      <c r="K111" s="54" t="str">
        <f>IF(第４回結果貼付シート!O42="","",第４回結果貼付シート!O42)</f>
        <v/>
      </c>
      <c r="L111" s="54"/>
      <c r="M111" s="54"/>
      <c r="N111" s="54"/>
      <c r="O111" s="55"/>
    </row>
    <row r="112" spans="2:15" ht="18" customHeight="1" x14ac:dyDescent="0.55000000000000004">
      <c r="B112" s="61" t="str">
        <f>IF(第４回結果貼付シート!M43="","",第４回結果貼付シート!M43)</f>
        <v/>
      </c>
      <c r="C112" s="62"/>
      <c r="D112" s="62"/>
      <c r="E112" s="62"/>
      <c r="F112" s="62"/>
      <c r="G112" s="63"/>
      <c r="H112" s="56" t="str">
        <f>IF(第４回結果貼付シート!N43="","",第４回結果貼付シート!N43)</f>
        <v/>
      </c>
      <c r="I112" s="57"/>
      <c r="J112" s="58"/>
      <c r="K112" s="54" t="str">
        <f>IF(第４回結果貼付シート!O43="","",第４回結果貼付シート!O43)</f>
        <v/>
      </c>
      <c r="L112" s="54"/>
      <c r="M112" s="54"/>
      <c r="N112" s="54"/>
      <c r="O112" s="55"/>
    </row>
    <row r="113" spans="2:15" ht="18" customHeight="1" x14ac:dyDescent="0.55000000000000004">
      <c r="B113" s="61" t="str">
        <f>IF(第４回結果貼付シート!M44="","",第４回結果貼付シート!M44)</f>
        <v/>
      </c>
      <c r="C113" s="62"/>
      <c r="D113" s="62"/>
      <c r="E113" s="62"/>
      <c r="F113" s="62"/>
      <c r="G113" s="63"/>
      <c r="H113" s="56" t="str">
        <f>IF(第４回結果貼付シート!N44="","",第４回結果貼付シート!N44)</f>
        <v/>
      </c>
      <c r="I113" s="57"/>
      <c r="J113" s="58"/>
      <c r="K113" s="54" t="str">
        <f>IF(第４回結果貼付シート!O44="","",第４回結果貼付シート!O44)</f>
        <v/>
      </c>
      <c r="L113" s="54"/>
      <c r="M113" s="54"/>
      <c r="N113" s="54"/>
      <c r="O113" s="55"/>
    </row>
  </sheetData>
  <sheetProtection sheet="1" scenarios="1" formatCells="0" formatColumns="0" formatRows="0"/>
  <mergeCells count="134">
    <mergeCell ref="H109:J109"/>
    <mergeCell ref="K109:O109"/>
    <mergeCell ref="B113:G113"/>
    <mergeCell ref="H113:J113"/>
    <mergeCell ref="K113:O113"/>
    <mergeCell ref="K110:O110"/>
    <mergeCell ref="B111:G111"/>
    <mergeCell ref="H111:J111"/>
    <mergeCell ref="K111:O111"/>
    <mergeCell ref="B112:G112"/>
    <mergeCell ref="H112:J112"/>
    <mergeCell ref="K112:O112"/>
    <mergeCell ref="B110:G110"/>
    <mergeCell ref="H110:J110"/>
    <mergeCell ref="B98:G98"/>
    <mergeCell ref="H98:J98"/>
    <mergeCell ref="K98:O98"/>
    <mergeCell ref="B93:G93"/>
    <mergeCell ref="H93:J93"/>
    <mergeCell ref="K93:O93"/>
    <mergeCell ref="B106:G106"/>
    <mergeCell ref="H106:J106"/>
    <mergeCell ref="K106:O106"/>
    <mergeCell ref="B104:G104"/>
    <mergeCell ref="H104:J104"/>
    <mergeCell ref="K104:O104"/>
    <mergeCell ref="B105:G105"/>
    <mergeCell ref="H105:J105"/>
    <mergeCell ref="K105:O105"/>
    <mergeCell ref="B99:G99"/>
    <mergeCell ref="H99:J99"/>
    <mergeCell ref="K99:O99"/>
    <mergeCell ref="B100:G100"/>
    <mergeCell ref="H100:J100"/>
    <mergeCell ref="K100:O100"/>
    <mergeCell ref="B101:G101"/>
    <mergeCell ref="H101:J101"/>
    <mergeCell ref="K101:O101"/>
    <mergeCell ref="C73:G73"/>
    <mergeCell ref="I73:O73"/>
    <mergeCell ref="B74:G74"/>
    <mergeCell ref="H74:J74"/>
    <mergeCell ref="K74:O74"/>
    <mergeCell ref="B96:G96"/>
    <mergeCell ref="H96:J96"/>
    <mergeCell ref="K96:O96"/>
    <mergeCell ref="B97:G97"/>
    <mergeCell ref="H97:J97"/>
    <mergeCell ref="K97:O97"/>
    <mergeCell ref="B94:G94"/>
    <mergeCell ref="H94:J94"/>
    <mergeCell ref="K94:O94"/>
    <mergeCell ref="B95:G95"/>
    <mergeCell ref="H95:J95"/>
    <mergeCell ref="K95:O95"/>
    <mergeCell ref="B90:G90"/>
    <mergeCell ref="H90:J90"/>
    <mergeCell ref="K90:O90"/>
    <mergeCell ref="B91:G91"/>
    <mergeCell ref="H91:J91"/>
    <mergeCell ref="K91:O91"/>
    <mergeCell ref="B92:G92"/>
    <mergeCell ref="B108:G108"/>
    <mergeCell ref="H108:J108"/>
    <mergeCell ref="K108:O108"/>
    <mergeCell ref="B109:G109"/>
    <mergeCell ref="H92:J92"/>
    <mergeCell ref="K92:O92"/>
    <mergeCell ref="B87:G87"/>
    <mergeCell ref="H87:J87"/>
    <mergeCell ref="K87:O87"/>
    <mergeCell ref="B88:G88"/>
    <mergeCell ref="H88:J88"/>
    <mergeCell ref="K88:O88"/>
    <mergeCell ref="B89:G89"/>
    <mergeCell ref="H89:J89"/>
    <mergeCell ref="K89:O89"/>
    <mergeCell ref="B102:G102"/>
    <mergeCell ref="H102:J102"/>
    <mergeCell ref="K102:O102"/>
    <mergeCell ref="B103:G103"/>
    <mergeCell ref="H103:J103"/>
    <mergeCell ref="K103:O103"/>
    <mergeCell ref="B107:G107"/>
    <mergeCell ref="H107:J107"/>
    <mergeCell ref="K107:O107"/>
    <mergeCell ref="B84:G84"/>
    <mergeCell ref="H84:J84"/>
    <mergeCell ref="K84:O84"/>
    <mergeCell ref="B85:G85"/>
    <mergeCell ref="H85:J85"/>
    <mergeCell ref="K85:O85"/>
    <mergeCell ref="B86:G86"/>
    <mergeCell ref="H86:J86"/>
    <mergeCell ref="K86:O86"/>
    <mergeCell ref="B81:G81"/>
    <mergeCell ref="H81:J81"/>
    <mergeCell ref="K81:O81"/>
    <mergeCell ref="B82:G82"/>
    <mergeCell ref="H82:J82"/>
    <mergeCell ref="K82:O82"/>
    <mergeCell ref="B83:G83"/>
    <mergeCell ref="H83:J83"/>
    <mergeCell ref="K83:O83"/>
    <mergeCell ref="B78:G78"/>
    <mergeCell ref="H78:J78"/>
    <mergeCell ref="K78:O78"/>
    <mergeCell ref="B79:G79"/>
    <mergeCell ref="H79:J79"/>
    <mergeCell ref="K79:O79"/>
    <mergeCell ref="B80:G80"/>
    <mergeCell ref="H80:J80"/>
    <mergeCell ref="K80:O80"/>
    <mergeCell ref="B75:G75"/>
    <mergeCell ref="H75:J75"/>
    <mergeCell ref="K75:O75"/>
    <mergeCell ref="B76:G76"/>
    <mergeCell ref="H76:J76"/>
    <mergeCell ref="K76:O76"/>
    <mergeCell ref="B77:G77"/>
    <mergeCell ref="H77:J77"/>
    <mergeCell ref="K77:O77"/>
    <mergeCell ref="AM4:AP4"/>
    <mergeCell ref="C12:L12"/>
    <mergeCell ref="M12:N12"/>
    <mergeCell ref="C4:F4"/>
    <mergeCell ref="G4:J4"/>
    <mergeCell ref="K4:N4"/>
    <mergeCell ref="O4:R4"/>
    <mergeCell ref="S4:V4"/>
    <mergeCell ref="W4:Z4"/>
    <mergeCell ref="AA4:AD4"/>
    <mergeCell ref="AE4:AH4"/>
    <mergeCell ref="AI4:AL4"/>
  </mergeCells>
  <phoneticPr fontId="1"/>
  <pageMargins left="0.39370078740157483" right="0.39370078740157483" top="0.59055118110236227" bottom="0.59055118110236227" header="0" footer="0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第１回結果貼付シート</vt:lpstr>
      <vt:lpstr>第２回結果貼付シート</vt:lpstr>
      <vt:lpstr>第３回結果貼付シート</vt:lpstr>
      <vt:lpstr>第４回結果貼付シート</vt:lpstr>
      <vt:lpstr>第１回集計結果シート</vt:lpstr>
      <vt:lpstr>第２回集計結果シート</vt:lpstr>
      <vt:lpstr>第３回集計結果シート</vt:lpstr>
      <vt:lpstr>第４回集計結果シート</vt:lpstr>
      <vt:lpstr>第１回集計結果シート!Print_Area</vt:lpstr>
      <vt:lpstr>第２回集計結果シート!Print_Area</vt:lpstr>
      <vt:lpstr>第３回集計結果シート!Print_Area</vt:lpstr>
      <vt:lpstr>第４回集計結果シート!Print_Area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2026-03-18T04:28:21Z</dcterms:created>
  <dcterms:modified xsi:type="dcterms:W3CDTF">2026-03-18T04:29:51Z</dcterms:modified>
</cp:coreProperties>
</file>